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cmaisonneuveqcca-my.sharepoint.com/personal/btardif_cmaisonneuve_qc_ca/Documents/BenCours/H25-NYB-(Benjamin)/H25-NYB-(laboratoires)/H25-L5-DechargeCondensateur/H25 (Rapport au long avec incertitudes)/"/>
    </mc:Choice>
  </mc:AlternateContent>
  <xr:revisionPtr revIDLastSave="598" documentId="13_ncr:1_{1FFD11CC-51F8-4BBC-8E51-5B11DAD4ED4B}" xr6:coauthVersionLast="47" xr6:coauthVersionMax="47" xr10:uidLastSave="{D4514711-E7DE-45E2-975F-5076EF05BA96}"/>
  <bookViews>
    <workbookView xWindow="-28920" yWindow="-120" windowWidth="29040" windowHeight="15840" tabRatio="481" xr2:uid="{00000000-000D-0000-FFFF-FFFF00000000}"/>
  </bookViews>
  <sheets>
    <sheet name="TemplateDechargeCondensateur" sheetId="3" r:id="rId1"/>
    <sheet name="Calculs - avec incertitudes1" sheetId="4" state="hidden" r:id="rId2"/>
    <sheet name="Calculs - avec incertitudes2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C11" i="5"/>
  <c r="C10" i="5"/>
  <c r="C9" i="5"/>
  <c r="C8" i="5"/>
  <c r="E9" i="5"/>
  <c r="E10" i="5"/>
  <c r="E11" i="5"/>
  <c r="E12" i="5"/>
  <c r="E8" i="5"/>
  <c r="D9" i="5"/>
  <c r="D10" i="5"/>
  <c r="D11" i="5"/>
  <c r="D12" i="5"/>
  <c r="D8" i="5"/>
  <c r="B10" i="5"/>
  <c r="B11" i="5"/>
  <c r="B12" i="5"/>
  <c r="B8" i="5"/>
  <c r="B19" i="4"/>
  <c r="M19" i="4" s="1"/>
  <c r="C19" i="4"/>
  <c r="D19" i="4"/>
  <c r="E19" i="4"/>
  <c r="B20" i="4"/>
  <c r="M20" i="4" s="1"/>
  <c r="C20" i="4"/>
  <c r="D20" i="4"/>
  <c r="E20" i="4"/>
  <c r="B21" i="4"/>
  <c r="M21" i="4" s="1"/>
  <c r="C21" i="4"/>
  <c r="D21" i="4"/>
  <c r="E21" i="4"/>
  <c r="B22" i="4"/>
  <c r="M22" i="4" s="1"/>
  <c r="C22" i="4"/>
  <c r="D22" i="4"/>
  <c r="E22" i="4"/>
  <c r="D5" i="5" l="1"/>
  <c r="B9" i="5"/>
  <c r="N9" i="5" s="1"/>
  <c r="M8" i="5"/>
  <c r="M10" i="5"/>
  <c r="M11" i="5"/>
  <c r="M12" i="5"/>
  <c r="N8" i="5"/>
  <c r="N10" i="5"/>
  <c r="N11" i="5"/>
  <c r="N12" i="5"/>
  <c r="N22" i="4"/>
  <c r="N21" i="4"/>
  <c r="N20" i="4"/>
  <c r="N19" i="4"/>
  <c r="B5" i="5" l="1"/>
  <c r="N5" i="5"/>
  <c r="M9" i="5"/>
  <c r="M5" i="5" s="1"/>
  <c r="B2" i="5" s="1"/>
  <c r="F8" i="5" s="1"/>
  <c r="G8" i="5" l="1"/>
  <c r="I8" i="5"/>
  <c r="H8" i="5"/>
  <c r="J8" i="5"/>
  <c r="O12" i="5"/>
  <c r="F10" i="5"/>
  <c r="F11" i="5"/>
  <c r="O8" i="5"/>
  <c r="F12" i="5"/>
  <c r="O11" i="5"/>
  <c r="O9" i="5"/>
  <c r="O10" i="5"/>
  <c r="F9" i="5"/>
  <c r="O5" i="5" l="1"/>
  <c r="F5" i="5"/>
  <c r="J11" i="5"/>
  <c r="I11" i="5"/>
  <c r="H11" i="5"/>
  <c r="G11" i="5"/>
  <c r="J9" i="5"/>
  <c r="I9" i="5"/>
  <c r="H9" i="5"/>
  <c r="G9" i="5"/>
  <c r="J12" i="5"/>
  <c r="I12" i="5"/>
  <c r="H12" i="5"/>
  <c r="G12" i="5"/>
  <c r="J10" i="5"/>
  <c r="I10" i="5"/>
  <c r="H10" i="5"/>
  <c r="G10" i="5"/>
  <c r="G5" i="5" l="1"/>
  <c r="I5" i="5"/>
  <c r="J5" i="5"/>
  <c r="H5" i="5"/>
  <c r="B3" i="5" l="1"/>
  <c r="E2" i="5" l="1"/>
  <c r="O31" i="3"/>
  <c r="O32" i="3"/>
  <c r="Q31" i="3"/>
  <c r="E3" i="5"/>
  <c r="F3" i="5"/>
  <c r="Q32" i="3" s="1"/>
  <c r="F2" i="5"/>
  <c r="E23" i="4" l="1"/>
  <c r="D23" i="4"/>
  <c r="B23" i="4"/>
  <c r="D18" i="4"/>
  <c r="C18" i="4"/>
  <c r="E10" i="4"/>
  <c r="B8" i="4"/>
  <c r="B18" i="4"/>
  <c r="E18" i="4"/>
  <c r="C23" i="4"/>
  <c r="D8" i="4"/>
  <c r="C8" i="4"/>
  <c r="E8" i="4"/>
  <c r="N8" i="4" l="1"/>
  <c r="M8" i="4"/>
  <c r="B9" i="4" l="1"/>
  <c r="C9" i="4" l="1"/>
  <c r="D9" i="4"/>
  <c r="E9" i="4"/>
  <c r="B10" i="4"/>
  <c r="C10" i="4"/>
  <c r="D10" i="4"/>
  <c r="B11" i="4"/>
  <c r="M11" i="4" s="1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B16" i="4"/>
  <c r="N12" i="4" l="1"/>
  <c r="C16" i="4"/>
  <c r="D16" i="4"/>
  <c r="E16" i="4"/>
  <c r="B17" i="4"/>
  <c r="B5" i="4" s="1"/>
  <c r="C17" i="4"/>
  <c r="D17" i="4"/>
  <c r="E17" i="4"/>
  <c r="M9" i="4"/>
  <c r="M10" i="4"/>
  <c r="N9" i="4"/>
  <c r="D5" i="4" l="1"/>
  <c r="N17" i="4"/>
  <c r="M14" i="4"/>
  <c r="M13" i="4"/>
  <c r="N13" i="4"/>
  <c r="N16" i="4"/>
  <c r="M17" i="4"/>
  <c r="M18" i="4"/>
  <c r="N10" i="4"/>
  <c r="N14" i="4"/>
  <c r="M15" i="4"/>
  <c r="N18" i="4"/>
  <c r="M23" i="4"/>
  <c r="N11" i="4"/>
  <c r="M12" i="4"/>
  <c r="N15" i="4"/>
  <c r="M16" i="4"/>
  <c r="N23" i="4"/>
  <c r="N5" i="4" l="1"/>
  <c r="B2" i="4" s="1"/>
  <c r="M5" i="4"/>
  <c r="F20" i="4" l="1"/>
  <c r="O21" i="4"/>
  <c r="O19" i="4"/>
  <c r="F22" i="4"/>
  <c r="O22" i="4"/>
  <c r="F21" i="4"/>
  <c r="O20" i="4"/>
  <c r="F19" i="4"/>
  <c r="F23" i="4"/>
  <c r="H19" i="4" l="1"/>
  <c r="J19" i="4"/>
  <c r="G19" i="4"/>
  <c r="I19" i="4"/>
  <c r="H22" i="4"/>
  <c r="J22" i="4"/>
  <c r="G22" i="4"/>
  <c r="I22" i="4"/>
  <c r="I21" i="4"/>
  <c r="G21" i="4"/>
  <c r="H21" i="4"/>
  <c r="J21" i="4"/>
  <c r="I20" i="4"/>
  <c r="J20" i="4"/>
  <c r="G20" i="4"/>
  <c r="H20" i="4"/>
  <c r="F9" i="4"/>
  <c r="F12" i="4"/>
  <c r="I12" i="4" s="1"/>
  <c r="O8" i="4"/>
  <c r="F10" i="4"/>
  <c r="H10" i="4" s="1"/>
  <c r="O14" i="4"/>
  <c r="F13" i="4"/>
  <c r="H13" i="4" s="1"/>
  <c r="O18" i="4"/>
  <c r="F15" i="4"/>
  <c r="H15" i="4" s="1"/>
  <c r="F17" i="4"/>
  <c r="G17" i="4" s="1"/>
  <c r="F11" i="4"/>
  <c r="J11" i="4" s="1"/>
  <c r="O13" i="4"/>
  <c r="F14" i="4"/>
  <c r="H14" i="4" s="1"/>
  <c r="F16" i="4"/>
  <c r="J16" i="4" s="1"/>
  <c r="O23" i="4"/>
  <c r="F8" i="4"/>
  <c r="H8" i="4" s="1"/>
  <c r="O16" i="4"/>
  <c r="O15" i="4"/>
  <c r="O17" i="4"/>
  <c r="O9" i="4"/>
  <c r="F18" i="4"/>
  <c r="G18" i="4" s="1"/>
  <c r="I23" i="4"/>
  <c r="H23" i="4"/>
  <c r="J23" i="4"/>
  <c r="G23" i="4"/>
  <c r="G8" i="4" l="1"/>
  <c r="F5" i="4"/>
  <c r="J8" i="4"/>
  <c r="I8" i="4"/>
  <c r="I16" i="4"/>
  <c r="I10" i="4"/>
  <c r="H16" i="4"/>
  <c r="G16" i="4"/>
  <c r="G13" i="4"/>
  <c r="J15" i="4"/>
  <c r="I15" i="4"/>
  <c r="G14" i="4"/>
  <c r="J17" i="4"/>
  <c r="J14" i="4"/>
  <c r="I14" i="4"/>
  <c r="H18" i="4"/>
  <c r="G15" i="4"/>
  <c r="I18" i="4"/>
  <c r="J18" i="4"/>
  <c r="H17" i="4"/>
  <c r="I17" i="4"/>
  <c r="O12" i="4"/>
  <c r="O11" i="4"/>
  <c r="O10" i="4"/>
  <c r="G11" i="4"/>
  <c r="J13" i="4"/>
  <c r="G12" i="4"/>
  <c r="I9" i="4"/>
  <c r="O5" i="4" l="1"/>
  <c r="I11" i="4"/>
  <c r="H12" i="4"/>
  <c r="H11" i="4"/>
  <c r="J12" i="4"/>
  <c r="G10" i="4"/>
  <c r="I13" i="4"/>
  <c r="G9" i="4"/>
  <c r="J10" i="4"/>
  <c r="H9" i="4"/>
  <c r="J9" i="4"/>
  <c r="H5" i="4" l="1"/>
  <c r="J5" i="4"/>
  <c r="G5" i="4"/>
  <c r="I5" i="4"/>
  <c r="B3" i="4" l="1"/>
  <c r="F2" i="4" s="1"/>
  <c r="E2" i="4" l="1"/>
  <c r="Q4" i="3"/>
  <c r="O5" i="3"/>
  <c r="O4" i="3"/>
  <c r="E3" i="4"/>
  <c r="F3" i="4"/>
  <c r="Q5" i="3" s="1"/>
</calcChain>
</file>

<file path=xl/sharedStrings.xml><?xml version="1.0" encoding="utf-8"?>
<sst xmlns="http://schemas.openxmlformats.org/spreadsheetml/2006/main" count="109" uniqueCount="58">
  <si>
    <t xml:space="preserve">a = </t>
  </si>
  <si>
    <t>±</t>
  </si>
  <si>
    <t xml:space="preserve">b = </t>
  </si>
  <si>
    <t>X</t>
  </si>
  <si>
    <t>Y</t>
  </si>
  <si>
    <t xml:space="preserve">pente = </t>
  </si>
  <si>
    <t xml:space="preserve">D = </t>
  </si>
  <si>
    <t>somme</t>
  </si>
  <si>
    <t>x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</si>
  <si>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x</t>
    </r>
  </si>
  <si>
    <t>y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</si>
  <si>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y</t>
    </r>
  </si>
  <si>
    <t>W</t>
  </si>
  <si>
    <t>Wx</t>
  </si>
  <si>
    <t>wy</t>
  </si>
  <si>
    <t>wx^2</t>
  </si>
  <si>
    <t>wxy</t>
  </si>
  <si>
    <t>x^2</t>
  </si>
  <si>
    <t>xy</t>
  </si>
  <si>
    <t>(y-(mx+b))^2</t>
  </si>
  <si>
    <t>(V)</t>
  </si>
  <si>
    <t>paramètres de la droite de régression</t>
  </si>
  <si>
    <r>
      <rPr>
        <i/>
        <sz val="12"/>
        <color theme="1"/>
        <rFont val="Century Schoolbook"/>
        <family val="1"/>
      </rPr>
      <t>Y</t>
    </r>
    <r>
      <rPr>
        <sz val="12"/>
        <color theme="1"/>
        <rFont val="Century Schoolbook"/>
        <family val="1"/>
      </rPr>
      <t xml:space="preserve"> </t>
    </r>
    <r>
      <rPr>
        <sz val="12"/>
        <color theme="1"/>
        <rFont val="Symbol"/>
        <family val="1"/>
        <charset val="2"/>
      </rPr>
      <t>=</t>
    </r>
    <r>
      <rPr>
        <sz val="12"/>
        <color theme="1"/>
        <rFont val="Century Schoolbook"/>
        <family val="1"/>
      </rPr>
      <t xml:space="preserve"> </t>
    </r>
    <r>
      <rPr>
        <i/>
        <sz val="12"/>
        <color theme="1"/>
        <rFont val="Century Schoolbook"/>
        <family val="1"/>
      </rPr>
      <t>MX</t>
    </r>
    <r>
      <rPr>
        <sz val="12"/>
        <color theme="1"/>
        <rFont val="Century Schoolbook"/>
        <family val="1"/>
      </rPr>
      <t xml:space="preserve"> + </t>
    </r>
    <r>
      <rPr>
        <i/>
        <sz val="12"/>
        <color theme="1"/>
        <rFont val="Century Schoolbook"/>
        <family val="1"/>
      </rPr>
      <t>B</t>
    </r>
  </si>
  <si>
    <r>
      <rPr>
        <i/>
        <sz val="12"/>
        <color theme="1"/>
        <rFont val="Century Schoolbook"/>
        <family val="1"/>
      </rPr>
      <t>M</t>
    </r>
    <r>
      <rPr>
        <sz val="12"/>
        <color theme="1"/>
        <rFont val="Century Schoolbook"/>
        <family val="1"/>
      </rPr>
      <t xml:space="preserve"> </t>
    </r>
    <r>
      <rPr>
        <sz val="12"/>
        <color theme="1"/>
        <rFont val="Symbol"/>
        <family val="1"/>
        <charset val="2"/>
      </rPr>
      <t>=</t>
    </r>
  </si>
  <si>
    <r>
      <rPr>
        <i/>
        <sz val="12"/>
        <color theme="1"/>
        <rFont val="Century Schoolbook"/>
        <family val="1"/>
      </rPr>
      <t>B</t>
    </r>
    <r>
      <rPr>
        <sz val="12"/>
        <color theme="1"/>
        <rFont val="Century Schoolbook"/>
        <family val="1"/>
      </rPr>
      <t xml:space="preserve"> </t>
    </r>
    <r>
      <rPr>
        <sz val="12"/>
        <color theme="1"/>
        <rFont val="Symbol"/>
        <family val="1"/>
        <charset val="2"/>
      </rPr>
      <t>=</t>
    </r>
  </si>
  <si>
    <r>
      <rPr>
        <sz val="12"/>
        <color theme="1"/>
        <rFont val="Symbol"/>
        <family val="1"/>
        <charset val="2"/>
      </rPr>
      <t>d</t>
    </r>
    <r>
      <rPr>
        <i/>
        <sz val="12"/>
        <color theme="1"/>
        <rFont val="Century Schoolbook"/>
        <family val="1"/>
      </rPr>
      <t>X</t>
    </r>
  </si>
  <si>
    <r>
      <rPr>
        <sz val="12"/>
        <color theme="1"/>
        <rFont val="Symbol"/>
        <family val="1"/>
        <charset val="2"/>
      </rPr>
      <t>d</t>
    </r>
    <r>
      <rPr>
        <i/>
        <sz val="12"/>
        <color theme="1"/>
        <rFont val="Century Schoolbook"/>
        <family val="1"/>
      </rPr>
      <t>Y</t>
    </r>
  </si>
  <si>
    <r>
      <rPr>
        <sz val="12"/>
        <color theme="1"/>
        <rFont val="Symbol"/>
        <family val="1"/>
        <charset val="2"/>
      </rPr>
      <t>D</t>
    </r>
    <r>
      <rPr>
        <i/>
        <sz val="12"/>
        <color theme="1"/>
        <rFont val="Century Schoolbook"/>
        <family val="1"/>
      </rPr>
      <t>V</t>
    </r>
  </si>
  <si>
    <t xml:space="preserve">Noms : </t>
  </si>
  <si>
    <t xml:space="preserve">Groupe : </t>
  </si>
  <si>
    <t>à inscrire</t>
  </si>
  <si>
    <t>(Ce texte ne sera plus visible, il sera caché par votre graphique)</t>
  </si>
  <si>
    <r>
      <t xml:space="preserve">Redimensionnez votre </t>
    </r>
    <r>
      <rPr>
        <b/>
        <sz val="12"/>
        <color theme="1"/>
        <rFont val="Arial Narrow"/>
        <family val="2"/>
      </rPr>
      <t>GRAPHIQUE 1</t>
    </r>
    <r>
      <rPr>
        <sz val="12"/>
        <color theme="1"/>
        <rFont val="Century Schoolbook"/>
        <family val="1"/>
      </rPr>
      <t xml:space="preserve"> pour qu'il occupe tout ce cadre gris</t>
    </r>
  </si>
  <si>
    <r>
      <t xml:space="preserve">Redimensionnez votre </t>
    </r>
    <r>
      <rPr>
        <b/>
        <sz val="12"/>
        <color theme="1"/>
        <rFont val="Arial Narrow"/>
        <family val="2"/>
      </rPr>
      <t>GRAPHIQUE 2</t>
    </r>
    <r>
      <rPr>
        <sz val="12"/>
        <color theme="1"/>
        <rFont val="Century Schoolbook"/>
        <family val="1"/>
      </rPr>
      <t xml:space="preserve"> pour qu'il occupe tout ce cadre gris</t>
    </r>
  </si>
  <si>
    <t>R</t>
  </si>
  <si>
    <t>TABLEAU 1.1 : Données brutes</t>
  </si>
  <si>
    <t>TABLEAU 1.2 : Variables transformées</t>
  </si>
  <si>
    <t>t</t>
  </si>
  <si>
    <t>(s)</t>
  </si>
  <si>
    <r>
      <rPr>
        <sz val="12"/>
        <color theme="1"/>
        <rFont val="Symbol"/>
        <family val="1"/>
        <charset val="2"/>
      </rPr>
      <t>d</t>
    </r>
    <r>
      <rPr>
        <i/>
        <sz val="12"/>
        <color theme="1"/>
        <rFont val="Century Schoolbook"/>
        <family val="1"/>
      </rPr>
      <t>t</t>
    </r>
  </si>
  <si>
    <r>
      <t>dD</t>
    </r>
    <r>
      <rPr>
        <i/>
        <sz val="12"/>
        <color theme="1"/>
        <rFont val="Century Schoolbook"/>
        <family val="1"/>
      </rPr>
      <t>V</t>
    </r>
  </si>
  <si>
    <r>
      <t>ln(</t>
    </r>
    <r>
      <rPr>
        <sz val="12"/>
        <color theme="1"/>
        <rFont val="Symbol"/>
        <family val="1"/>
        <charset val="2"/>
      </rPr>
      <t>D</t>
    </r>
    <r>
      <rPr>
        <i/>
        <sz val="12"/>
        <color theme="1"/>
        <rFont val="Century Schoolbook"/>
        <family val="1"/>
      </rPr>
      <t>V</t>
    </r>
    <r>
      <rPr>
        <sz val="12"/>
        <color theme="1"/>
        <rFont val="Century Schoolbook"/>
        <family val="1"/>
      </rPr>
      <t>/</t>
    </r>
    <r>
      <rPr>
        <sz val="12"/>
        <color theme="1"/>
        <rFont val="Symbol"/>
        <family val="1"/>
        <charset val="2"/>
      </rPr>
      <t>D</t>
    </r>
    <r>
      <rPr>
        <i/>
        <sz val="12"/>
        <color theme="1"/>
        <rFont val="Century Schoolbook"/>
        <family val="1"/>
      </rPr>
      <t>V</t>
    </r>
    <r>
      <rPr>
        <vertAlign val="subscript"/>
        <sz val="12"/>
        <color theme="1"/>
        <rFont val="Century Schoolbook"/>
        <family val="1"/>
      </rPr>
      <t>0</t>
    </r>
    <r>
      <rPr>
        <sz val="12"/>
        <color theme="1"/>
        <rFont val="Century Schoolbook"/>
        <family val="1"/>
      </rPr>
      <t>)</t>
    </r>
  </si>
  <si>
    <r>
      <t>d</t>
    </r>
    <r>
      <rPr>
        <i/>
        <sz val="12"/>
        <color theme="1"/>
        <rFont val="Century Schoolbook"/>
        <family val="1"/>
      </rPr>
      <t>t</t>
    </r>
  </si>
  <si>
    <r>
      <rPr>
        <sz val="12"/>
        <color theme="1"/>
        <rFont val="Symbol"/>
        <family val="1"/>
        <charset val="2"/>
      </rPr>
      <t>d</t>
    </r>
    <r>
      <rPr>
        <sz val="12"/>
        <color theme="1"/>
        <rFont val="Century Schoolbook"/>
        <family val="1"/>
      </rPr>
      <t>ln(</t>
    </r>
    <r>
      <rPr>
        <sz val="12"/>
        <color theme="1"/>
        <rFont val="Symbol"/>
        <family val="1"/>
        <charset val="2"/>
      </rPr>
      <t>D</t>
    </r>
    <r>
      <rPr>
        <i/>
        <sz val="12"/>
        <color theme="1"/>
        <rFont val="Century Schoolbook"/>
        <family val="1"/>
      </rPr>
      <t>V</t>
    </r>
    <r>
      <rPr>
        <sz val="12"/>
        <color theme="1"/>
        <rFont val="Century Schoolbook"/>
        <family val="1"/>
      </rPr>
      <t>/</t>
    </r>
    <r>
      <rPr>
        <sz val="12"/>
        <color theme="1"/>
        <rFont val="Symbol"/>
        <family val="1"/>
        <charset val="2"/>
      </rPr>
      <t>D</t>
    </r>
    <r>
      <rPr>
        <i/>
        <sz val="12"/>
        <color theme="1"/>
        <rFont val="Century Schoolbook"/>
        <family val="1"/>
      </rPr>
      <t>V</t>
    </r>
    <r>
      <rPr>
        <vertAlign val="subscript"/>
        <sz val="12"/>
        <color theme="1"/>
        <rFont val="Century Schoolbook"/>
        <family val="1"/>
      </rPr>
      <t>0</t>
    </r>
    <r>
      <rPr>
        <sz val="12"/>
        <color theme="1"/>
        <rFont val="Century Schoolbook"/>
        <family val="1"/>
      </rPr>
      <t>)</t>
    </r>
  </si>
  <si>
    <t>(sans unités)</t>
  </si>
  <si>
    <r>
      <rPr>
        <i/>
        <sz val="12"/>
        <color theme="1"/>
        <rFont val="Century Schoolbook"/>
        <family val="1"/>
      </rPr>
      <t>R</t>
    </r>
    <r>
      <rPr>
        <vertAlign val="subscript"/>
        <sz val="12"/>
        <color theme="1"/>
        <rFont val="Century Schoolbook"/>
        <family val="1"/>
      </rPr>
      <t>3</t>
    </r>
    <r>
      <rPr>
        <sz val="12"/>
        <color theme="1"/>
        <rFont val="Century Schoolbook"/>
        <family val="1"/>
      </rPr>
      <t xml:space="preserve"> et </t>
    </r>
    <r>
      <rPr>
        <i/>
        <sz val="12"/>
        <color theme="1"/>
        <rFont val="Century Schoolbook"/>
        <family val="1"/>
      </rPr>
      <t>C</t>
    </r>
    <r>
      <rPr>
        <vertAlign val="subscript"/>
        <sz val="12"/>
        <color theme="1"/>
        <rFont val="Century Schoolbook"/>
        <family val="1"/>
      </rPr>
      <t>2</t>
    </r>
  </si>
  <si>
    <t>C</t>
  </si>
  <si>
    <t>Paire</t>
  </si>
  <si>
    <t>TABLEAU 2.1 : Données brutes</t>
  </si>
  <si>
    <t>TABLEAU 2.2 : Variables transformées</t>
  </si>
  <si>
    <r>
      <rPr>
        <i/>
        <sz val="12"/>
        <color theme="1"/>
        <rFont val="Century Schoolbook"/>
        <family val="1"/>
      </rPr>
      <t>R</t>
    </r>
    <r>
      <rPr>
        <i/>
        <vertAlign val="subscript"/>
        <sz val="12"/>
        <color theme="1"/>
        <rFont val="Century Schoolbook"/>
        <family val="1"/>
      </rPr>
      <t>i</t>
    </r>
    <r>
      <rPr>
        <sz val="12"/>
        <color theme="1"/>
        <rFont val="Century Schoolbook"/>
        <family val="1"/>
      </rPr>
      <t xml:space="preserve"> et </t>
    </r>
    <r>
      <rPr>
        <i/>
        <sz val="12"/>
        <color theme="1"/>
        <rFont val="Century Schoolbook"/>
        <family val="1"/>
      </rPr>
      <t>C</t>
    </r>
    <r>
      <rPr>
        <i/>
        <vertAlign val="subscript"/>
        <sz val="12"/>
        <color theme="1"/>
        <rFont val="Century Schoolbook"/>
        <family val="1"/>
      </rPr>
      <t>j</t>
    </r>
  </si>
  <si>
    <r>
      <t>(k</t>
    </r>
    <r>
      <rPr>
        <sz val="12"/>
        <color theme="1"/>
        <rFont val="Symbol"/>
        <family val="1"/>
        <charset val="2"/>
      </rPr>
      <t>W</t>
    </r>
    <r>
      <rPr>
        <sz val="12"/>
        <color theme="1"/>
        <rFont val="Century Schoolbook"/>
        <family val="1"/>
      </rPr>
      <t>)</t>
    </r>
  </si>
  <si>
    <r>
      <rPr>
        <sz val="12"/>
        <color theme="1"/>
        <rFont val="Symbol"/>
        <family val="1"/>
        <charset val="2"/>
      </rPr>
      <t>d</t>
    </r>
    <r>
      <rPr>
        <i/>
        <sz val="12"/>
        <color theme="1"/>
        <rFont val="Century Schoolbook"/>
        <family val="1"/>
      </rPr>
      <t>R</t>
    </r>
  </si>
  <si>
    <t>(μF)</t>
  </si>
  <si>
    <r>
      <rPr>
        <i/>
        <sz val="12"/>
        <color theme="1"/>
        <rFont val="Century Schoolbook"/>
        <family val="1"/>
      </rPr>
      <t>T</t>
    </r>
    <r>
      <rPr>
        <vertAlign val="subscript"/>
        <sz val="12"/>
        <color theme="1"/>
        <rFont val="Century Schoolbook"/>
        <family val="1"/>
      </rPr>
      <t>1/2</t>
    </r>
  </si>
  <si>
    <r>
      <rPr>
        <sz val="12"/>
        <color theme="1"/>
        <rFont val="Symbol"/>
        <family val="1"/>
        <charset val="2"/>
      </rPr>
      <t>d</t>
    </r>
    <r>
      <rPr>
        <i/>
        <sz val="12"/>
        <color theme="1"/>
        <rFont val="Century Schoolbook"/>
        <family val="1"/>
      </rPr>
      <t>T</t>
    </r>
    <r>
      <rPr>
        <vertAlign val="subscript"/>
        <sz val="12"/>
        <color theme="1"/>
        <rFont val="Century Schoolbook"/>
        <family val="1"/>
      </rPr>
      <t>1/2</t>
    </r>
  </si>
  <si>
    <r>
      <rPr>
        <sz val="12"/>
        <color theme="1"/>
        <rFont val="Symbol"/>
        <family val="1"/>
        <charset val="2"/>
      </rPr>
      <t>d</t>
    </r>
    <r>
      <rPr>
        <i/>
        <sz val="12"/>
        <color theme="1"/>
        <rFont val="Symbol"/>
        <family val="1"/>
        <charset val="2"/>
      </rPr>
      <t>t</t>
    </r>
  </si>
  <si>
    <r>
      <rPr>
        <sz val="12"/>
        <color theme="1"/>
        <rFont val="Symbol"/>
        <family val="1"/>
        <charset val="2"/>
      </rPr>
      <t>d</t>
    </r>
    <r>
      <rPr>
        <i/>
        <sz val="12"/>
        <color theme="1"/>
        <rFont val="Century Schoolbook"/>
        <family val="1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</si>
</sst>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2"/>
      <color theme="1"/>
      <name val="Century Schoolbook"/>
      <family val="1"/>
    </font>
    <font>
      <sz val="12"/>
      <color theme="1"/>
      <name val="Century Schoolbook"/>
      <family val="1"/>
    </font>
    <font>
      <i/>
      <sz val="12"/>
      <color theme="1"/>
      <name val="Century Schoolbook"/>
      <family val="1"/>
    </font>
    <font>
      <sz val="12"/>
      <color theme="1"/>
      <name val="Symbol"/>
      <family val="1"/>
      <charset val="2"/>
    </font>
    <font>
      <sz val="12"/>
      <color theme="1"/>
      <name val="Consolas"/>
      <family val="3"/>
    </font>
    <font>
      <sz val="12"/>
      <color theme="1"/>
      <name val="Century Schoolbook"/>
      <family val="1"/>
      <charset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i/>
      <sz val="12"/>
      <color theme="1"/>
      <name val="Symbol"/>
      <family val="1"/>
      <charset val="2"/>
    </font>
    <font>
      <i/>
      <sz val="12"/>
      <color theme="1"/>
      <name val="Century Schoolbook"/>
      <family val="1"/>
      <charset val="2"/>
    </font>
    <font>
      <vertAlign val="subscript"/>
      <sz val="12"/>
      <color theme="1"/>
      <name val="Century Schoolbook"/>
      <family val="1"/>
    </font>
    <font>
      <i/>
      <vertAlign val="subscript"/>
      <sz val="12"/>
      <color theme="1"/>
      <name val="Century Schoolbook"/>
      <family val="1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3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B53"/>
  <sheetViews>
    <sheetView tabSelected="1" zoomScaleNormal="100" workbookViewId="0">
      <selection activeCell="C34" sqref="C34:I34"/>
    </sheetView>
  </sheetViews>
  <sheetFormatPr baseColWidth="10" defaultColWidth="11.42578125" defaultRowHeight="16.5" customHeight="1"/>
  <cols>
    <col min="1" max="1" width="2.85546875" style="19" customWidth="1"/>
    <col min="2" max="6" width="11.42578125" style="19" customWidth="1"/>
    <col min="7" max="7" width="11.42578125" style="19"/>
    <col min="8" max="8" width="11.42578125" style="19" customWidth="1"/>
    <col min="9" max="10" width="14.28515625" style="19" customWidth="1"/>
    <col min="11" max="11" width="2.85546875" style="19" customWidth="1"/>
    <col min="12" max="13" width="11.5703125" style="19" customWidth="1"/>
    <col min="14" max="17" width="11.5703125" style="19" bestFit="1" customWidth="1"/>
    <col min="18" max="18" width="11.42578125" style="19" customWidth="1"/>
    <col min="19" max="21" width="11.42578125" style="19"/>
    <col min="22" max="22" width="11.42578125" style="19" customWidth="1"/>
    <col min="23" max="16384" width="11.42578125" style="19"/>
  </cols>
  <sheetData>
    <row r="2" spans="2:28" ht="16.5" customHeight="1">
      <c r="B2" s="25" t="s">
        <v>28</v>
      </c>
      <c r="C2" s="75" t="s">
        <v>30</v>
      </c>
      <c r="D2" s="76"/>
      <c r="E2" s="76"/>
      <c r="F2" s="76"/>
      <c r="N2" s="77" t="s">
        <v>21</v>
      </c>
      <c r="O2" s="77"/>
      <c r="P2" s="77"/>
      <c r="Q2" s="77"/>
    </row>
    <row r="3" spans="2:28" ht="16.5" customHeight="1" thickBot="1">
      <c r="C3" s="75" t="s">
        <v>30</v>
      </c>
      <c r="D3" s="76"/>
      <c r="E3" s="76"/>
      <c r="F3" s="76"/>
      <c r="N3" s="77" t="s">
        <v>22</v>
      </c>
      <c r="O3" s="77"/>
      <c r="P3" s="77"/>
      <c r="Q3" s="77"/>
    </row>
    <row r="4" spans="2:28" ht="16.5" customHeight="1">
      <c r="N4" s="27" t="s">
        <v>23</v>
      </c>
      <c r="O4" s="28" t="str">
        <f>IF('Calculs - avec incertitudes1'!B3=0,"",'Calculs - avec incertitudes1'!E2)</f>
        <v/>
      </c>
      <c r="P4" s="29" t="s">
        <v>1</v>
      </c>
      <c r="Q4" s="30" t="str">
        <f>IF('Calculs - avec incertitudes1'!B3=0,"",'Calculs - avec incertitudes1'!F2)</f>
        <v/>
      </c>
      <c r="V4" s="31"/>
    </row>
    <row r="5" spans="2:28" ht="16.5" customHeight="1" thickBot="1">
      <c r="B5" s="25" t="s">
        <v>29</v>
      </c>
      <c r="C5" s="75" t="s">
        <v>30</v>
      </c>
      <c r="D5" s="76"/>
      <c r="E5" s="76"/>
      <c r="F5" s="76"/>
      <c r="G5" s="25"/>
      <c r="N5" s="32" t="s">
        <v>24</v>
      </c>
      <c r="O5" s="33" t="str">
        <f>IF('Calculs - avec incertitudes1'!B3=0,"",'Calculs - avec incertitudes1'!E3)</f>
        <v/>
      </c>
      <c r="P5" s="34" t="s">
        <v>1</v>
      </c>
      <c r="Q5" s="35" t="str">
        <f>IF('Calculs - avec incertitudes1'!B3=0,"",'Calculs - avec incertitudes1'!F3)</f>
        <v/>
      </c>
      <c r="V5" s="31"/>
    </row>
    <row r="6" spans="2:28" ht="16.5" customHeight="1">
      <c r="J6" s="31"/>
      <c r="K6" s="31"/>
      <c r="L6" s="31"/>
      <c r="M6" s="31"/>
      <c r="N6" s="31"/>
      <c r="O6" s="31"/>
      <c r="P6" s="31"/>
      <c r="Q6" s="31"/>
      <c r="V6" s="31"/>
    </row>
    <row r="7" spans="2:28" ht="16.5" customHeight="1">
      <c r="B7" s="75" t="s">
        <v>35</v>
      </c>
      <c r="C7" s="76"/>
      <c r="D7" s="76"/>
      <c r="E7" s="76"/>
      <c r="F7" s="26"/>
      <c r="G7" s="75" t="s">
        <v>36</v>
      </c>
      <c r="H7" s="78"/>
      <c r="I7" s="78"/>
      <c r="J7" s="78"/>
      <c r="L7" s="36"/>
      <c r="M7" s="37"/>
      <c r="N7" s="37"/>
      <c r="O7" s="37"/>
      <c r="P7" s="37"/>
      <c r="Q7" s="37"/>
      <c r="R7" s="38"/>
      <c r="S7" s="39"/>
      <c r="V7" s="31"/>
      <c r="Y7" s="31"/>
      <c r="Z7" s="31"/>
      <c r="AA7" s="31"/>
      <c r="AB7" s="31"/>
    </row>
    <row r="8" spans="2:28" ht="16.5" customHeight="1" thickBot="1">
      <c r="G8" s="40" t="s">
        <v>3</v>
      </c>
      <c r="H8" s="41" t="s">
        <v>25</v>
      </c>
      <c r="I8" s="40" t="s">
        <v>4</v>
      </c>
      <c r="J8" s="41" t="s">
        <v>26</v>
      </c>
      <c r="L8" s="42"/>
      <c r="M8" s="43"/>
      <c r="N8" s="43"/>
      <c r="O8" s="43"/>
      <c r="P8" s="43"/>
      <c r="Q8" s="43"/>
      <c r="R8" s="44"/>
      <c r="S8" s="45"/>
      <c r="V8" s="31"/>
    </row>
    <row r="9" spans="2:28" ht="16.5" customHeight="1">
      <c r="B9" s="6" t="s">
        <v>37</v>
      </c>
      <c r="C9" s="15" t="s">
        <v>39</v>
      </c>
      <c r="D9" s="16" t="s">
        <v>27</v>
      </c>
      <c r="E9" s="17" t="s">
        <v>40</v>
      </c>
      <c r="F9" s="18"/>
      <c r="G9" s="6" t="s">
        <v>37</v>
      </c>
      <c r="H9" s="17" t="s">
        <v>42</v>
      </c>
      <c r="I9" s="8" t="s">
        <v>41</v>
      </c>
      <c r="J9" s="20" t="s">
        <v>43</v>
      </c>
      <c r="L9" s="42"/>
      <c r="M9" s="59" t="s">
        <v>32</v>
      </c>
      <c r="N9" s="43"/>
      <c r="O9" s="43"/>
      <c r="P9" s="43"/>
      <c r="Q9" s="43"/>
      <c r="R9" s="44"/>
      <c r="S9" s="45"/>
      <c r="V9" s="31"/>
    </row>
    <row r="10" spans="2:28" ht="16.5" customHeight="1" thickBot="1">
      <c r="B10" s="10" t="s">
        <v>38</v>
      </c>
      <c r="C10" s="11" t="s">
        <v>38</v>
      </c>
      <c r="D10" s="10" t="s">
        <v>20</v>
      </c>
      <c r="E10" s="11" t="s">
        <v>20</v>
      </c>
      <c r="G10" s="10" t="s">
        <v>38</v>
      </c>
      <c r="H10" s="21" t="s">
        <v>38</v>
      </c>
      <c r="I10" s="22" t="s">
        <v>44</v>
      </c>
      <c r="J10" s="21" t="s">
        <v>44</v>
      </c>
      <c r="L10" s="42"/>
      <c r="M10" s="59" t="s">
        <v>31</v>
      </c>
      <c r="N10" s="43"/>
      <c r="O10" s="43"/>
      <c r="P10" s="43"/>
      <c r="Q10" s="43"/>
      <c r="R10" s="44"/>
      <c r="S10" s="45"/>
      <c r="V10" s="31"/>
    </row>
    <row r="11" spans="2:28" ht="16.5" customHeight="1">
      <c r="B11" s="67"/>
      <c r="C11" s="68"/>
      <c r="D11" s="67"/>
      <c r="E11" s="68"/>
      <c r="F11" s="23"/>
      <c r="G11" s="67"/>
      <c r="H11" s="68"/>
      <c r="I11" s="69"/>
      <c r="J11" s="70"/>
      <c r="L11" s="42"/>
      <c r="M11" s="43"/>
      <c r="N11" s="43"/>
      <c r="O11" s="43"/>
      <c r="P11" s="43"/>
      <c r="Q11" s="43"/>
      <c r="R11" s="44"/>
      <c r="S11" s="45"/>
    </row>
    <row r="12" spans="2:28" ht="16.5" customHeight="1">
      <c r="B12" s="69"/>
      <c r="C12" s="70"/>
      <c r="D12" s="69"/>
      <c r="E12" s="70"/>
      <c r="F12" s="23"/>
      <c r="G12" s="69"/>
      <c r="H12" s="70"/>
      <c r="I12" s="73"/>
      <c r="J12" s="70"/>
      <c r="L12" s="42"/>
      <c r="M12" s="43"/>
      <c r="N12" s="43"/>
      <c r="O12" s="43"/>
      <c r="P12" s="43"/>
      <c r="Q12" s="43"/>
      <c r="R12" s="44"/>
      <c r="S12" s="45"/>
    </row>
    <row r="13" spans="2:28" ht="16.5" customHeight="1">
      <c r="B13" s="69"/>
      <c r="C13" s="70"/>
      <c r="D13" s="69"/>
      <c r="E13" s="70"/>
      <c r="F13" s="23"/>
      <c r="G13" s="69"/>
      <c r="H13" s="70"/>
      <c r="I13" s="73"/>
      <c r="J13" s="70"/>
      <c r="L13" s="42"/>
      <c r="M13" s="43"/>
      <c r="N13" s="43"/>
      <c r="O13" s="43"/>
      <c r="P13" s="43"/>
      <c r="Q13" s="43"/>
      <c r="R13" s="44"/>
      <c r="S13" s="45"/>
    </row>
    <row r="14" spans="2:28" ht="16.5" customHeight="1">
      <c r="B14" s="69"/>
      <c r="C14" s="70"/>
      <c r="D14" s="69"/>
      <c r="E14" s="70"/>
      <c r="F14" s="23"/>
      <c r="G14" s="69"/>
      <c r="H14" s="70"/>
      <c r="I14" s="73"/>
      <c r="J14" s="70"/>
      <c r="L14" s="42"/>
      <c r="M14" s="43"/>
      <c r="N14" s="43"/>
      <c r="O14" s="43"/>
      <c r="P14" s="43"/>
      <c r="Q14" s="43"/>
      <c r="R14" s="44"/>
      <c r="S14" s="45"/>
    </row>
    <row r="15" spans="2:28" ht="16.5" customHeight="1">
      <c r="B15" s="69"/>
      <c r="C15" s="70"/>
      <c r="D15" s="69"/>
      <c r="E15" s="70"/>
      <c r="F15" s="23"/>
      <c r="G15" s="69"/>
      <c r="H15" s="70"/>
      <c r="I15" s="73"/>
      <c r="J15" s="70"/>
      <c r="L15" s="42"/>
      <c r="M15" s="43"/>
      <c r="N15" s="43"/>
      <c r="O15" s="43"/>
      <c r="P15" s="43"/>
      <c r="Q15" s="43"/>
      <c r="R15" s="44"/>
      <c r="S15" s="45"/>
    </row>
    <row r="16" spans="2:28" ht="16.5" customHeight="1">
      <c r="B16" s="69"/>
      <c r="C16" s="70"/>
      <c r="D16" s="69"/>
      <c r="E16" s="70"/>
      <c r="F16" s="23"/>
      <c r="G16" s="69"/>
      <c r="H16" s="70"/>
      <c r="I16" s="73"/>
      <c r="J16" s="70"/>
      <c r="L16" s="47"/>
      <c r="M16" s="46"/>
      <c r="N16" s="46"/>
      <c r="O16" s="46"/>
      <c r="P16" s="46"/>
      <c r="Q16" s="46"/>
      <c r="R16" s="46"/>
      <c r="S16" s="48"/>
    </row>
    <row r="17" spans="1:19" ht="16.5" customHeight="1">
      <c r="B17" s="69"/>
      <c r="C17" s="70"/>
      <c r="D17" s="69"/>
      <c r="E17" s="70"/>
      <c r="F17" s="23"/>
      <c r="G17" s="69"/>
      <c r="H17" s="70"/>
      <c r="I17" s="73"/>
      <c r="J17" s="70"/>
      <c r="L17" s="47"/>
      <c r="M17" s="46"/>
      <c r="N17" s="46"/>
      <c r="O17" s="46"/>
      <c r="P17" s="46"/>
      <c r="Q17" s="46"/>
      <c r="R17" s="46"/>
      <c r="S17" s="48"/>
    </row>
    <row r="18" spans="1:19" ht="16.5" customHeight="1">
      <c r="B18" s="69"/>
      <c r="C18" s="70"/>
      <c r="D18" s="69"/>
      <c r="E18" s="70"/>
      <c r="F18" s="23"/>
      <c r="G18" s="69"/>
      <c r="H18" s="70"/>
      <c r="I18" s="73"/>
      <c r="J18" s="70"/>
      <c r="L18" s="47"/>
      <c r="M18" s="46"/>
      <c r="N18" s="46"/>
      <c r="O18" s="46"/>
      <c r="P18" s="46"/>
      <c r="Q18" s="46"/>
      <c r="R18" s="46"/>
      <c r="S18" s="48"/>
    </row>
    <row r="19" spans="1:19" ht="16.5" customHeight="1">
      <c r="B19" s="69"/>
      <c r="C19" s="70"/>
      <c r="D19" s="69"/>
      <c r="E19" s="70"/>
      <c r="F19" s="23"/>
      <c r="G19" s="69"/>
      <c r="H19" s="70"/>
      <c r="I19" s="73"/>
      <c r="J19" s="70"/>
      <c r="L19" s="47"/>
      <c r="M19" s="46"/>
      <c r="N19" s="46"/>
      <c r="O19" s="46"/>
      <c r="P19" s="46"/>
      <c r="Q19" s="46"/>
      <c r="R19" s="46"/>
      <c r="S19" s="48"/>
    </row>
    <row r="20" spans="1:19" ht="16.5" customHeight="1">
      <c r="B20" s="69"/>
      <c r="C20" s="70"/>
      <c r="D20" s="69"/>
      <c r="E20" s="70"/>
      <c r="F20" s="23"/>
      <c r="G20" s="69"/>
      <c r="H20" s="70"/>
      <c r="I20" s="73"/>
      <c r="J20" s="70"/>
      <c r="L20" s="47"/>
      <c r="M20" s="46"/>
      <c r="N20" s="46"/>
      <c r="O20" s="46"/>
      <c r="P20" s="46"/>
      <c r="Q20" s="46"/>
      <c r="R20" s="46"/>
      <c r="S20" s="48"/>
    </row>
    <row r="21" spans="1:19" ht="16.5" customHeight="1">
      <c r="B21" s="69"/>
      <c r="C21" s="70"/>
      <c r="D21" s="69"/>
      <c r="E21" s="70"/>
      <c r="F21" s="23"/>
      <c r="G21" s="69"/>
      <c r="H21" s="70"/>
      <c r="I21" s="73"/>
      <c r="J21" s="70"/>
      <c r="L21" s="47"/>
      <c r="M21" s="46"/>
      <c r="N21" s="46"/>
      <c r="O21" s="46"/>
      <c r="P21" s="46"/>
      <c r="Q21" s="46"/>
      <c r="R21" s="46"/>
      <c r="S21" s="48"/>
    </row>
    <row r="22" spans="1:19" ht="16.5" customHeight="1">
      <c r="B22" s="69"/>
      <c r="C22" s="70"/>
      <c r="D22" s="69"/>
      <c r="E22" s="70"/>
      <c r="F22" s="23"/>
      <c r="G22" s="69"/>
      <c r="H22" s="70"/>
      <c r="I22" s="73"/>
      <c r="J22" s="70"/>
      <c r="L22" s="47"/>
      <c r="M22" s="46"/>
      <c r="N22" s="46"/>
      <c r="O22" s="46"/>
      <c r="P22" s="46"/>
      <c r="Q22" s="46"/>
      <c r="R22" s="46"/>
      <c r="S22" s="48"/>
    </row>
    <row r="23" spans="1:19" ht="16.5" customHeight="1">
      <c r="B23" s="69"/>
      <c r="C23" s="70"/>
      <c r="D23" s="69"/>
      <c r="E23" s="70"/>
      <c r="F23" s="23"/>
      <c r="G23" s="69"/>
      <c r="H23" s="70"/>
      <c r="I23" s="73"/>
      <c r="J23" s="70"/>
      <c r="L23" s="47"/>
      <c r="M23" s="46"/>
      <c r="N23" s="46"/>
      <c r="O23" s="46"/>
      <c r="P23" s="46"/>
      <c r="Q23" s="46"/>
      <c r="R23" s="46"/>
      <c r="S23" s="48"/>
    </row>
    <row r="24" spans="1:19" ht="16.5" customHeight="1">
      <c r="B24" s="69"/>
      <c r="C24" s="70"/>
      <c r="D24" s="69"/>
      <c r="E24" s="70"/>
      <c r="F24" s="23"/>
      <c r="G24" s="69"/>
      <c r="H24" s="70"/>
      <c r="I24" s="73"/>
      <c r="J24" s="70"/>
      <c r="L24" s="47"/>
      <c r="M24" s="46"/>
      <c r="N24" s="46"/>
      <c r="O24" s="46"/>
      <c r="P24" s="46"/>
      <c r="Q24" s="46"/>
      <c r="R24" s="46"/>
      <c r="S24" s="48"/>
    </row>
    <row r="25" spans="1:19" ht="16.5" customHeight="1">
      <c r="B25" s="69"/>
      <c r="C25" s="70"/>
      <c r="D25" s="69"/>
      <c r="E25" s="70"/>
      <c r="F25" s="23"/>
      <c r="G25" s="69"/>
      <c r="H25" s="70"/>
      <c r="I25" s="73"/>
      <c r="J25" s="70"/>
      <c r="L25" s="47"/>
      <c r="M25" s="46"/>
      <c r="N25" s="46"/>
      <c r="O25" s="46"/>
      <c r="P25" s="46"/>
      <c r="Q25" s="46"/>
      <c r="R25" s="46"/>
      <c r="S25" s="48"/>
    </row>
    <row r="26" spans="1:19" ht="16.5" customHeight="1" thickBot="1">
      <c r="B26" s="71"/>
      <c r="C26" s="72"/>
      <c r="D26" s="71"/>
      <c r="E26" s="72"/>
      <c r="F26" s="23"/>
      <c r="G26" s="71"/>
      <c r="H26" s="72"/>
      <c r="I26" s="74"/>
      <c r="J26" s="72"/>
      <c r="L26" s="49"/>
      <c r="M26" s="50"/>
      <c r="N26" s="50"/>
      <c r="O26" s="50"/>
      <c r="P26" s="50"/>
      <c r="Q26" s="50"/>
      <c r="R26" s="50"/>
      <c r="S26" s="51"/>
    </row>
    <row r="27" spans="1:19" ht="16.5" customHeight="1" thickBot="1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 ht="16.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</row>
    <row r="29" spans="1:19" ht="16.5" customHeight="1">
      <c r="N29" s="77" t="s">
        <v>21</v>
      </c>
      <c r="O29" s="77"/>
      <c r="P29" s="77"/>
      <c r="Q29" s="77"/>
    </row>
    <row r="30" spans="1:19" ht="16.5" customHeight="1" thickBot="1">
      <c r="N30" s="77" t="s">
        <v>22</v>
      </c>
      <c r="O30" s="77"/>
      <c r="P30" s="77"/>
      <c r="Q30" s="77"/>
    </row>
    <row r="31" spans="1:19" ht="16.5" customHeight="1">
      <c r="N31" s="27" t="s">
        <v>23</v>
      </c>
      <c r="O31" s="28" t="str">
        <f>IF('Calculs - avec incertitudes2'!B3=0,"",'Calculs - avec incertitudes2'!E2)</f>
        <v/>
      </c>
      <c r="P31" s="29" t="s">
        <v>1</v>
      </c>
      <c r="Q31" s="30" t="str">
        <f>IF('Calculs - avec incertitudes2'!B3=0,"",'Calculs - avec incertitudes2'!F2)</f>
        <v/>
      </c>
    </row>
    <row r="32" spans="1:19" ht="16.5" customHeight="1" thickBot="1">
      <c r="N32" s="32" t="s">
        <v>24</v>
      </c>
      <c r="O32" s="33" t="str">
        <f>IF('Calculs - avec incertitudes2'!B3=0,"",'Calculs - avec incertitudes2'!E3)</f>
        <v/>
      </c>
      <c r="P32" s="34" t="s">
        <v>1</v>
      </c>
      <c r="Q32" s="35" t="str">
        <f>IF('Calculs - avec incertitudes2'!B3=0,"",'Calculs - avec incertitudes2'!F3)</f>
        <v/>
      </c>
    </row>
    <row r="34" spans="3:19" ht="16.5" customHeight="1" thickBot="1">
      <c r="C34" s="75" t="s">
        <v>48</v>
      </c>
      <c r="D34" s="79"/>
      <c r="E34" s="79"/>
      <c r="F34" s="79"/>
      <c r="G34" s="79"/>
      <c r="H34" s="79"/>
      <c r="I34" s="79"/>
      <c r="L34" s="54"/>
      <c r="M34" s="38"/>
      <c r="N34" s="38"/>
      <c r="O34" s="38"/>
      <c r="P34" s="38"/>
      <c r="Q34" s="38"/>
      <c r="R34" s="38"/>
      <c r="S34" s="39"/>
    </row>
    <row r="35" spans="3:19" ht="16.5" customHeight="1">
      <c r="C35" s="5" t="s">
        <v>47</v>
      </c>
      <c r="D35" s="6" t="s">
        <v>34</v>
      </c>
      <c r="E35" s="20" t="s">
        <v>52</v>
      </c>
      <c r="F35" s="6" t="s">
        <v>46</v>
      </c>
      <c r="G35" s="80" t="s">
        <v>57</v>
      </c>
      <c r="H35" s="8" t="s">
        <v>54</v>
      </c>
      <c r="I35" s="20" t="s">
        <v>55</v>
      </c>
      <c r="L35" s="55"/>
      <c r="M35" s="44"/>
      <c r="N35" s="44"/>
      <c r="O35" s="44"/>
      <c r="P35" s="44"/>
      <c r="Q35" s="44"/>
      <c r="R35" s="44"/>
      <c r="S35" s="45"/>
    </row>
    <row r="36" spans="3:19" ht="16.5" customHeight="1" thickBot="1">
      <c r="C36" s="9" t="s">
        <v>50</v>
      </c>
      <c r="D36" s="10" t="s">
        <v>51</v>
      </c>
      <c r="E36" s="11" t="s">
        <v>51</v>
      </c>
      <c r="F36" s="10" t="s">
        <v>53</v>
      </c>
      <c r="G36" s="11" t="s">
        <v>53</v>
      </c>
      <c r="H36" s="10" t="s">
        <v>38</v>
      </c>
      <c r="I36" s="11" t="s">
        <v>38</v>
      </c>
      <c r="L36" s="55"/>
      <c r="M36" s="59" t="s">
        <v>33</v>
      </c>
      <c r="N36" s="44"/>
      <c r="O36" s="44"/>
      <c r="P36" s="44"/>
      <c r="Q36" s="44"/>
      <c r="R36" s="44"/>
      <c r="S36" s="45"/>
    </row>
    <row r="37" spans="3:19" ht="16.5" customHeight="1">
      <c r="C37" s="5" t="s">
        <v>45</v>
      </c>
      <c r="D37" s="8"/>
      <c r="E37" s="7"/>
      <c r="F37" s="61"/>
      <c r="G37" s="64"/>
      <c r="H37" s="8"/>
      <c r="I37" s="7"/>
      <c r="L37" s="55"/>
      <c r="M37" s="59" t="s">
        <v>31</v>
      </c>
      <c r="N37" s="44"/>
      <c r="O37" s="44"/>
      <c r="P37" s="44"/>
      <c r="Q37" s="44"/>
      <c r="R37" s="44"/>
      <c r="S37" s="45"/>
    </row>
    <row r="38" spans="3:19" ht="16.5" customHeight="1">
      <c r="C38" s="12"/>
      <c r="D38" s="13"/>
      <c r="E38" s="14"/>
      <c r="F38" s="62"/>
      <c r="G38" s="65"/>
      <c r="H38" s="13"/>
      <c r="I38" s="14"/>
      <c r="L38" s="55"/>
      <c r="M38" s="44"/>
      <c r="N38" s="44"/>
      <c r="O38" s="44"/>
      <c r="P38" s="44"/>
      <c r="Q38" s="44"/>
      <c r="R38" s="44"/>
      <c r="S38" s="45"/>
    </row>
    <row r="39" spans="3:19" ht="16.5" customHeight="1">
      <c r="C39" s="12"/>
      <c r="D39" s="13"/>
      <c r="E39" s="14"/>
      <c r="F39" s="62"/>
      <c r="G39" s="65"/>
      <c r="H39" s="13"/>
      <c r="I39" s="14"/>
      <c r="L39" s="55"/>
      <c r="M39" s="44"/>
      <c r="N39" s="44"/>
      <c r="O39" s="44"/>
      <c r="P39" s="44"/>
      <c r="Q39" s="44"/>
      <c r="R39" s="44"/>
      <c r="S39" s="45"/>
    </row>
    <row r="40" spans="3:19" ht="16.5" customHeight="1">
      <c r="C40" s="12"/>
      <c r="D40" s="13"/>
      <c r="E40" s="14"/>
      <c r="F40" s="62"/>
      <c r="G40" s="65"/>
      <c r="H40" s="13"/>
      <c r="I40" s="14"/>
      <c r="L40" s="55"/>
      <c r="M40" s="44"/>
      <c r="N40" s="44"/>
      <c r="O40" s="44"/>
      <c r="P40" s="44"/>
      <c r="Q40" s="44"/>
      <c r="R40" s="44"/>
      <c r="S40" s="45"/>
    </row>
    <row r="41" spans="3:19" ht="16.5" customHeight="1" thickBot="1">
      <c r="C41" s="9"/>
      <c r="D41" s="10"/>
      <c r="E41" s="11"/>
      <c r="F41" s="63"/>
      <c r="G41" s="66"/>
      <c r="H41" s="10"/>
      <c r="I41" s="11"/>
      <c r="L41" s="55"/>
      <c r="M41" s="44"/>
      <c r="N41" s="44"/>
      <c r="O41" s="44"/>
      <c r="P41" s="44"/>
      <c r="Q41" s="44"/>
      <c r="R41" s="44"/>
      <c r="S41" s="45"/>
    </row>
    <row r="42" spans="3:19" ht="16.5" customHeight="1">
      <c r="L42" s="55"/>
      <c r="M42" s="44"/>
      <c r="N42" s="44"/>
      <c r="O42" s="44"/>
      <c r="P42" s="44"/>
      <c r="Q42" s="44"/>
      <c r="R42" s="44"/>
      <c r="S42" s="45"/>
    </row>
    <row r="43" spans="3:19" ht="16.5" customHeight="1">
      <c r="L43" s="55"/>
      <c r="M43" s="44"/>
      <c r="N43" s="44"/>
      <c r="O43" s="44"/>
      <c r="P43" s="44"/>
      <c r="Q43" s="44"/>
      <c r="R43" s="44"/>
      <c r="S43" s="45"/>
    </row>
    <row r="44" spans="3:19" ht="16.5" customHeight="1">
      <c r="C44" s="24"/>
      <c r="D44" s="75" t="s">
        <v>49</v>
      </c>
      <c r="E44" s="75"/>
      <c r="F44" s="75"/>
      <c r="G44" s="75"/>
      <c r="H44" s="75"/>
      <c r="I44" s="26"/>
      <c r="L44" s="55"/>
      <c r="M44" s="44"/>
      <c r="N44" s="44"/>
      <c r="O44" s="44"/>
      <c r="P44" s="44"/>
      <c r="Q44" s="44"/>
      <c r="R44" s="44"/>
      <c r="S44" s="45"/>
    </row>
    <row r="45" spans="3:19" thickBot="1">
      <c r="E45" s="40" t="s">
        <v>3</v>
      </c>
      <c r="F45" s="41" t="s">
        <v>25</v>
      </c>
      <c r="G45" s="40" t="s">
        <v>4</v>
      </c>
      <c r="H45" s="41" t="s">
        <v>26</v>
      </c>
      <c r="L45" s="55"/>
      <c r="M45" s="44"/>
      <c r="N45" s="44"/>
      <c r="O45" s="44"/>
      <c r="P45" s="44"/>
      <c r="Q45" s="44"/>
      <c r="R45" s="44"/>
      <c r="S45" s="45"/>
    </row>
    <row r="46" spans="3:19" ht="18.75">
      <c r="D46" s="5" t="s">
        <v>47</v>
      </c>
      <c r="E46" s="60" t="s">
        <v>37</v>
      </c>
      <c r="F46" s="17" t="s">
        <v>56</v>
      </c>
      <c r="G46" s="8" t="s">
        <v>54</v>
      </c>
      <c r="H46" s="20" t="s">
        <v>55</v>
      </c>
      <c r="L46" s="55"/>
      <c r="M46" s="44"/>
      <c r="N46" s="44"/>
      <c r="O46" s="44"/>
      <c r="P46" s="44"/>
      <c r="Q46" s="44"/>
      <c r="R46" s="44"/>
      <c r="S46" s="45"/>
    </row>
    <row r="47" spans="3:19" ht="20.25" thickBot="1">
      <c r="D47" s="9" t="s">
        <v>50</v>
      </c>
      <c r="E47" s="10" t="s">
        <v>38</v>
      </c>
      <c r="F47" s="11" t="s">
        <v>38</v>
      </c>
      <c r="G47" s="10" t="s">
        <v>38</v>
      </c>
      <c r="H47" s="11" t="s">
        <v>38</v>
      </c>
      <c r="L47" s="55"/>
      <c r="M47" s="44"/>
      <c r="N47" s="44"/>
      <c r="O47" s="44"/>
      <c r="P47" s="44"/>
      <c r="Q47" s="44"/>
      <c r="R47" s="44"/>
      <c r="S47" s="45"/>
    </row>
    <row r="48" spans="3:19" ht="18.75">
      <c r="D48" s="5" t="s">
        <v>45</v>
      </c>
      <c r="E48" s="8"/>
      <c r="F48" s="7"/>
      <c r="G48" s="8"/>
      <c r="H48" s="7"/>
      <c r="L48" s="55"/>
      <c r="M48" s="44"/>
      <c r="N48" s="44"/>
      <c r="O48" s="44"/>
      <c r="P48" s="44"/>
      <c r="Q48" s="44"/>
      <c r="R48" s="44"/>
      <c r="S48" s="45"/>
    </row>
    <row r="49" spans="4:19" ht="16.5" customHeight="1">
      <c r="D49" s="12"/>
      <c r="E49" s="13"/>
      <c r="F49" s="14"/>
      <c r="G49" s="13"/>
      <c r="H49" s="14"/>
      <c r="L49" s="55"/>
      <c r="M49" s="44"/>
      <c r="N49" s="44"/>
      <c r="O49" s="44"/>
      <c r="P49" s="44"/>
      <c r="Q49" s="44"/>
      <c r="R49" s="44"/>
      <c r="S49" s="45"/>
    </row>
    <row r="50" spans="4:19" ht="16.5" customHeight="1">
      <c r="D50" s="12"/>
      <c r="E50" s="13"/>
      <c r="F50" s="14"/>
      <c r="G50" s="13"/>
      <c r="H50" s="14"/>
      <c r="L50" s="55"/>
      <c r="M50" s="44"/>
      <c r="N50" s="44"/>
      <c r="O50" s="44"/>
      <c r="P50" s="44"/>
      <c r="Q50" s="44"/>
      <c r="R50" s="44"/>
      <c r="S50" s="45"/>
    </row>
    <row r="51" spans="4:19" ht="16.5" customHeight="1">
      <c r="D51" s="12"/>
      <c r="E51" s="13"/>
      <c r="F51" s="14"/>
      <c r="G51" s="13"/>
      <c r="H51" s="14"/>
      <c r="L51" s="55"/>
      <c r="M51" s="44"/>
      <c r="N51" s="44"/>
      <c r="O51" s="44"/>
      <c r="P51" s="44"/>
      <c r="Q51" s="44"/>
      <c r="R51" s="44"/>
      <c r="S51" s="45"/>
    </row>
    <row r="52" spans="4:19" ht="16.5" customHeight="1" thickBot="1">
      <c r="D52" s="9"/>
      <c r="E52" s="10"/>
      <c r="F52" s="11"/>
      <c r="G52" s="10"/>
      <c r="H52" s="11"/>
      <c r="L52" s="55"/>
      <c r="M52" s="44"/>
      <c r="N52" s="44"/>
      <c r="O52" s="44"/>
      <c r="P52" s="44"/>
      <c r="Q52" s="44"/>
      <c r="R52" s="44"/>
      <c r="S52" s="45"/>
    </row>
    <row r="53" spans="4:19" ht="16.5" customHeight="1">
      <c r="L53" s="56"/>
      <c r="M53" s="57"/>
      <c r="N53" s="57"/>
      <c r="O53" s="57"/>
      <c r="P53" s="57"/>
      <c r="Q53" s="57"/>
      <c r="R53" s="57"/>
      <c r="S53" s="58"/>
    </row>
  </sheetData>
  <sheetProtection formatCells="0" pivotTables="0"/>
  <protectedRanges>
    <protectedRange algorithmName="SHA-512" hashValue="dZY+QKXbYJcM/uxx97hiCpq92bjVlfmWmxFsvBQYHlpnRIIKhCRrQazYQab67LNxfVc9TgX2mcUy3H0JGz0S9A==" saltValue="W6V7hH0RRt1MyACDbjmugw==" spinCount="100000" sqref="I12:I26" name="Plage1"/>
  </protectedRanges>
  <mergeCells count="11">
    <mergeCell ref="N2:Q2"/>
    <mergeCell ref="N3:Q3"/>
    <mergeCell ref="B7:E7"/>
    <mergeCell ref="C34:I34"/>
    <mergeCell ref="C2:F2"/>
    <mergeCell ref="C3:F3"/>
    <mergeCell ref="C5:F5"/>
    <mergeCell ref="D44:H44"/>
    <mergeCell ref="N29:Q29"/>
    <mergeCell ref="N30:Q30"/>
    <mergeCell ref="G7:J7"/>
  </mergeCells>
  <printOptions horizontalCentered="1" verticalCentered="1"/>
  <pageMargins left="0.39370078740157483" right="0.39370078740157483" top="0.39370078740157483" bottom="0.39370078740157483" header="0" footer="0"/>
  <pageSetup paperSize="11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23"/>
  <sheetViews>
    <sheetView workbookViewId="0">
      <selection activeCell="E3" sqref="E3"/>
    </sheetView>
  </sheetViews>
  <sheetFormatPr baseColWidth="10" defaultColWidth="11.42578125" defaultRowHeight="15"/>
  <cols>
    <col min="15" max="15" width="12.42578125" bestFit="1" customWidth="1"/>
  </cols>
  <sheetData>
    <row r="2" spans="1:15">
      <c r="A2" s="3" t="s">
        <v>5</v>
      </c>
      <c r="B2" t="e">
        <f>((COUNTIF(B8:B23,"&gt;0")*N5-B5*D5)/(COUNTIF(B8:B23,"&gt;0")*M5-B5^2))</f>
        <v>#DIV/0!</v>
      </c>
      <c r="D2" s="3" t="s">
        <v>0</v>
      </c>
      <c r="E2" t="e">
        <f>(F5*J5-G5*H5)/B3</f>
        <v>#DIV/0!</v>
      </c>
      <c r="F2" t="e">
        <f>SQRT(F5/B3)</f>
        <v>#DIV/0!</v>
      </c>
    </row>
    <row r="3" spans="1:15">
      <c r="A3" s="4" t="s">
        <v>6</v>
      </c>
      <c r="B3">
        <f>F5*I5-G5^2</f>
        <v>0</v>
      </c>
      <c r="D3" s="3" t="s">
        <v>2</v>
      </c>
      <c r="E3" t="e">
        <f>(I5*H5-G5*J5)/B3</f>
        <v>#DIV/0!</v>
      </c>
      <c r="F3" t="e">
        <f>SQRT(I5/B3)</f>
        <v>#DIV/0!</v>
      </c>
    </row>
    <row r="5" spans="1:15">
      <c r="A5" t="s">
        <v>7</v>
      </c>
      <c r="B5" s="1">
        <f>SUM(B8:B23)</f>
        <v>0</v>
      </c>
      <c r="C5" s="1"/>
      <c r="D5" s="1">
        <f>SUM(D8:D23)</f>
        <v>0</v>
      </c>
      <c r="E5" s="1"/>
      <c r="F5" s="1">
        <f>SUM(F8:F23)</f>
        <v>0</v>
      </c>
      <c r="G5" s="1">
        <f>SUM(G8:G23)</f>
        <v>0</v>
      </c>
      <c r="H5" s="1">
        <f>SUM(H8:H23)</f>
        <v>0</v>
      </c>
      <c r="I5" s="1">
        <f>SUM(I8:I23)</f>
        <v>0</v>
      </c>
      <c r="J5" s="1">
        <f>SUM(J8:J23)</f>
        <v>0</v>
      </c>
      <c r="M5" s="1">
        <f>SUM(M8:M23)</f>
        <v>0</v>
      </c>
      <c r="N5" s="1">
        <f>SUM(N8:N23)</f>
        <v>0</v>
      </c>
      <c r="O5" s="1">
        <f>SUM(O8:O23)</f>
        <v>0</v>
      </c>
    </row>
    <row r="6" spans="1:15">
      <c r="B6" s="2"/>
      <c r="C6" s="2"/>
      <c r="D6" s="2"/>
      <c r="E6" s="2"/>
      <c r="F6" s="2"/>
    </row>
    <row r="7" spans="1:15">
      <c r="B7" s="2" t="s">
        <v>8</v>
      </c>
      <c r="C7" s="2" t="s">
        <v>9</v>
      </c>
      <c r="D7" s="2" t="s">
        <v>10</v>
      </c>
      <c r="E7" s="2" t="s">
        <v>11</v>
      </c>
      <c r="F7" s="2" t="s">
        <v>12</v>
      </c>
      <c r="G7" s="2" t="s">
        <v>13</v>
      </c>
      <c r="H7" s="2" t="s">
        <v>14</v>
      </c>
      <c r="I7" s="2" t="s">
        <v>15</v>
      </c>
      <c r="J7" s="2" t="s">
        <v>16</v>
      </c>
      <c r="M7" t="s">
        <v>17</v>
      </c>
      <c r="N7" t="s">
        <v>18</v>
      </c>
      <c r="O7" t="s">
        <v>19</v>
      </c>
    </row>
    <row r="8" spans="1:15">
      <c r="B8" s="1">
        <f>TemplateDechargeCondensateur!G11</f>
        <v>0</v>
      </c>
      <c r="C8" s="1">
        <f>TemplateDechargeCondensateur!H11</f>
        <v>0</v>
      </c>
      <c r="D8" s="1">
        <f>TemplateDechargeCondensateur!I11</f>
        <v>0</v>
      </c>
      <c r="E8" s="1">
        <f>TemplateDechargeCondensateur!J11</f>
        <v>0</v>
      </c>
      <c r="F8" s="1">
        <f t="shared" ref="F8:F13" si="0">IF(AND(C8=0,E8=0),0,1/(E8^2+($B$2*C8)^2))</f>
        <v>0</v>
      </c>
      <c r="G8">
        <f>F8*B8</f>
        <v>0</v>
      </c>
      <c r="H8">
        <f>F8*D8</f>
        <v>0</v>
      </c>
      <c r="I8">
        <f>F8*B8^2</f>
        <v>0</v>
      </c>
      <c r="J8">
        <f>F8*B8*D8</f>
        <v>0</v>
      </c>
      <c r="M8" s="1">
        <f t="shared" ref="M8" si="1">B8^2</f>
        <v>0</v>
      </c>
      <c r="N8">
        <f t="shared" ref="N8" si="2">B8*D8</f>
        <v>0</v>
      </c>
      <c r="O8">
        <f>IF(AND(B8=0,D8=0),0,D8-($B$2*B8+$N$1))^2</f>
        <v>0</v>
      </c>
    </row>
    <row r="9" spans="1:15">
      <c r="B9" s="1">
        <f>TemplateDechargeCondensateur!G12</f>
        <v>0</v>
      </c>
      <c r="C9" s="1">
        <f>TemplateDechargeCondensateur!H12</f>
        <v>0</v>
      </c>
      <c r="D9" s="1">
        <f>TemplateDechargeCondensateur!I12</f>
        <v>0</v>
      </c>
      <c r="E9" s="1">
        <f>TemplateDechargeCondensateur!J12</f>
        <v>0</v>
      </c>
      <c r="F9" s="1">
        <f t="shared" si="0"/>
        <v>0</v>
      </c>
      <c r="G9">
        <f>F9*B9</f>
        <v>0</v>
      </c>
      <c r="H9">
        <f>F9*D9</f>
        <v>0</v>
      </c>
      <c r="I9">
        <f>F9*B9^2</f>
        <v>0</v>
      </c>
      <c r="J9">
        <f>F9*B9*D9</f>
        <v>0</v>
      </c>
      <c r="M9" s="1">
        <f t="shared" ref="M9:M23" si="3">B9^2</f>
        <v>0</v>
      </c>
      <c r="N9">
        <f t="shared" ref="N9:N23" si="4">B9*D9</f>
        <v>0</v>
      </c>
      <c r="O9">
        <f>IF(AND(B9=0,D9=0),0,D9-($B$2*B9+$N$1))^2</f>
        <v>0</v>
      </c>
    </row>
    <row r="10" spans="1:15">
      <c r="B10" s="1">
        <f>TemplateDechargeCondensateur!G13</f>
        <v>0</v>
      </c>
      <c r="C10" s="1">
        <f>TemplateDechargeCondensateur!H13</f>
        <v>0</v>
      </c>
      <c r="D10" s="1">
        <f>TemplateDechargeCondensateur!I13</f>
        <v>0</v>
      </c>
      <c r="E10" s="1">
        <f>TemplateDechargeCondensateur!J13</f>
        <v>0</v>
      </c>
      <c r="F10" s="1">
        <f t="shared" si="0"/>
        <v>0</v>
      </c>
      <c r="G10">
        <f t="shared" ref="G10:G15" si="5">F10*B10</f>
        <v>0</v>
      </c>
      <c r="H10">
        <f>F10*D10</f>
        <v>0</v>
      </c>
      <c r="I10">
        <f>F10*B10^2</f>
        <v>0</v>
      </c>
      <c r="J10">
        <f t="shared" ref="J10:J15" si="6">F10*B10*D10</f>
        <v>0</v>
      </c>
      <c r="M10" s="1">
        <f t="shared" si="3"/>
        <v>0</v>
      </c>
      <c r="N10">
        <f t="shared" si="4"/>
        <v>0</v>
      </c>
      <c r="O10">
        <f t="shared" ref="O10:O17" si="7">IF(AND(B10=0,D10=0),0,D10-($B$2*B10+$N$1))^2</f>
        <v>0</v>
      </c>
    </row>
    <row r="11" spans="1:15">
      <c r="B11" s="1">
        <f>TemplateDechargeCondensateur!G14</f>
        <v>0</v>
      </c>
      <c r="C11" s="1">
        <f>TemplateDechargeCondensateur!H14</f>
        <v>0</v>
      </c>
      <c r="D11" s="1">
        <f>TemplateDechargeCondensateur!I14</f>
        <v>0</v>
      </c>
      <c r="E11" s="1">
        <f>TemplateDechargeCondensateur!J14</f>
        <v>0</v>
      </c>
      <c r="F11" s="1">
        <f t="shared" si="0"/>
        <v>0</v>
      </c>
      <c r="G11">
        <f t="shared" si="5"/>
        <v>0</v>
      </c>
      <c r="H11">
        <f t="shared" ref="H11:H15" si="8">F11*D11</f>
        <v>0</v>
      </c>
      <c r="I11">
        <f t="shared" ref="I11:I15" si="9">F11*B11^2</f>
        <v>0</v>
      </c>
      <c r="J11">
        <f>F11*B11*D11</f>
        <v>0</v>
      </c>
      <c r="M11" s="1">
        <f>B11^2</f>
        <v>0</v>
      </c>
      <c r="N11">
        <f t="shared" si="4"/>
        <v>0</v>
      </c>
      <c r="O11">
        <f t="shared" si="7"/>
        <v>0</v>
      </c>
    </row>
    <row r="12" spans="1:15">
      <c r="B12" s="1">
        <f>TemplateDechargeCondensateur!G15</f>
        <v>0</v>
      </c>
      <c r="C12" s="1">
        <f>TemplateDechargeCondensateur!H15</f>
        <v>0</v>
      </c>
      <c r="D12" s="1">
        <f>TemplateDechargeCondensateur!I15</f>
        <v>0</v>
      </c>
      <c r="E12" s="1">
        <f>TemplateDechargeCondensateur!J15</f>
        <v>0</v>
      </c>
      <c r="F12" s="1">
        <f t="shared" si="0"/>
        <v>0</v>
      </c>
      <c r="G12">
        <f t="shared" si="5"/>
        <v>0</v>
      </c>
      <c r="H12">
        <f t="shared" si="8"/>
        <v>0</v>
      </c>
      <c r="I12">
        <f>F12*B12^2</f>
        <v>0</v>
      </c>
      <c r="J12">
        <f t="shared" si="6"/>
        <v>0</v>
      </c>
      <c r="M12" s="1">
        <f t="shared" si="3"/>
        <v>0</v>
      </c>
      <c r="N12">
        <f>B12*D12</f>
        <v>0</v>
      </c>
      <c r="O12">
        <f t="shared" si="7"/>
        <v>0</v>
      </c>
    </row>
    <row r="13" spans="1:15">
      <c r="B13" s="1">
        <f>TemplateDechargeCondensateur!G16</f>
        <v>0</v>
      </c>
      <c r="C13" s="1">
        <f>TemplateDechargeCondensateur!H16</f>
        <v>0</v>
      </c>
      <c r="D13" s="1">
        <f>TemplateDechargeCondensateur!I16</f>
        <v>0</v>
      </c>
      <c r="E13" s="1">
        <f>TemplateDechargeCondensateur!J16</f>
        <v>0</v>
      </c>
      <c r="F13" s="1">
        <f t="shared" si="0"/>
        <v>0</v>
      </c>
      <c r="G13">
        <f>F13*B13</f>
        <v>0</v>
      </c>
      <c r="H13">
        <f>F13*D13</f>
        <v>0</v>
      </c>
      <c r="I13">
        <f t="shared" si="9"/>
        <v>0</v>
      </c>
      <c r="J13">
        <f t="shared" si="6"/>
        <v>0</v>
      </c>
      <c r="M13" s="1">
        <f t="shared" si="3"/>
        <v>0</v>
      </c>
      <c r="N13">
        <f t="shared" si="4"/>
        <v>0</v>
      </c>
      <c r="O13">
        <f>IF(AND(B13=0,D13=0),0,D13-($B$2*B13+$N$1))^2</f>
        <v>0</v>
      </c>
    </row>
    <row r="14" spans="1:15">
      <c r="B14" s="1">
        <f>TemplateDechargeCondensateur!G17</f>
        <v>0</v>
      </c>
      <c r="C14" s="1">
        <f>TemplateDechargeCondensateur!H17</f>
        <v>0</v>
      </c>
      <c r="D14" s="1">
        <f>TemplateDechargeCondensateur!I17</f>
        <v>0</v>
      </c>
      <c r="E14" s="1">
        <f>TemplateDechargeCondensateur!J17</f>
        <v>0</v>
      </c>
      <c r="F14" s="1">
        <f t="shared" ref="F14:F15" si="10">IF(AND(C14=0,E14=0),0,1/(E14^2+($B$2*C14)^2))</f>
        <v>0</v>
      </c>
      <c r="G14">
        <f t="shared" si="5"/>
        <v>0</v>
      </c>
      <c r="H14">
        <f t="shared" si="8"/>
        <v>0</v>
      </c>
      <c r="I14">
        <f t="shared" si="9"/>
        <v>0</v>
      </c>
      <c r="J14">
        <f t="shared" si="6"/>
        <v>0</v>
      </c>
      <c r="M14" s="1">
        <f t="shared" si="3"/>
        <v>0</v>
      </c>
      <c r="N14">
        <f t="shared" si="4"/>
        <v>0</v>
      </c>
      <c r="O14">
        <f>IF(AND(B14=0,D14=0),0,D14-($B$2*B14+$N$1))^2</f>
        <v>0</v>
      </c>
    </row>
    <row r="15" spans="1:15">
      <c r="B15" s="1">
        <f>TemplateDechargeCondensateur!G18</f>
        <v>0</v>
      </c>
      <c r="C15" s="1">
        <f>TemplateDechargeCondensateur!H18</f>
        <v>0</v>
      </c>
      <c r="D15" s="1">
        <f>TemplateDechargeCondensateur!I18</f>
        <v>0</v>
      </c>
      <c r="E15" s="1">
        <f>TemplateDechargeCondensateur!J18</f>
        <v>0</v>
      </c>
      <c r="F15" s="1">
        <f t="shared" si="10"/>
        <v>0</v>
      </c>
      <c r="G15">
        <f t="shared" si="5"/>
        <v>0</v>
      </c>
      <c r="H15">
        <f t="shared" si="8"/>
        <v>0</v>
      </c>
      <c r="I15">
        <f t="shared" si="9"/>
        <v>0</v>
      </c>
      <c r="J15">
        <f t="shared" si="6"/>
        <v>0</v>
      </c>
      <c r="M15" s="1">
        <f t="shared" si="3"/>
        <v>0</v>
      </c>
      <c r="N15">
        <f t="shared" si="4"/>
        <v>0</v>
      </c>
      <c r="O15">
        <f t="shared" si="7"/>
        <v>0</v>
      </c>
    </row>
    <row r="16" spans="1:15">
      <c r="B16" s="1">
        <f>TemplateDechargeCondensateur!G19</f>
        <v>0</v>
      </c>
      <c r="C16" s="1">
        <f>TemplateDechargeCondensateur!H19</f>
        <v>0</v>
      </c>
      <c r="D16" s="1">
        <f>TemplateDechargeCondensateur!I19</f>
        <v>0</v>
      </c>
      <c r="E16" s="1">
        <f>TemplateDechargeCondensateur!J19</f>
        <v>0</v>
      </c>
      <c r="F16" s="1">
        <f t="shared" ref="F16:F17" si="11">IF(AND(C16=0,E16=0),0,1/(E16^2+($B$2*C16)^2))</f>
        <v>0</v>
      </c>
      <c r="G16">
        <f t="shared" ref="G16:G17" si="12">F16*B16</f>
        <v>0</v>
      </c>
      <c r="H16">
        <f t="shared" ref="H16:H17" si="13">F16*D16</f>
        <v>0</v>
      </c>
      <c r="I16">
        <f t="shared" ref="I16:I17" si="14">F16*B16^2</f>
        <v>0</v>
      </c>
      <c r="J16">
        <f t="shared" ref="J16:J17" si="15">F16*B16*D16</f>
        <v>0</v>
      </c>
      <c r="M16" s="1">
        <f t="shared" si="3"/>
        <v>0</v>
      </c>
      <c r="N16">
        <f t="shared" si="4"/>
        <v>0</v>
      </c>
      <c r="O16">
        <f>IF(AND(B16=0,D16=0),0,D16-($B$2*B16+$N$1))^2</f>
        <v>0</v>
      </c>
    </row>
    <row r="17" spans="2:15">
      <c r="B17" s="1">
        <f>TemplateDechargeCondensateur!G20</f>
        <v>0</v>
      </c>
      <c r="C17" s="1">
        <f>TemplateDechargeCondensateur!H20</f>
        <v>0</v>
      </c>
      <c r="D17" s="1">
        <f>TemplateDechargeCondensateur!I20</f>
        <v>0</v>
      </c>
      <c r="E17" s="1">
        <f>TemplateDechargeCondensateur!J20</f>
        <v>0</v>
      </c>
      <c r="F17" s="1">
        <f t="shared" si="11"/>
        <v>0</v>
      </c>
      <c r="G17">
        <f t="shared" si="12"/>
        <v>0</v>
      </c>
      <c r="H17">
        <f t="shared" si="13"/>
        <v>0</v>
      </c>
      <c r="I17">
        <f t="shared" si="14"/>
        <v>0</v>
      </c>
      <c r="J17">
        <f t="shared" si="15"/>
        <v>0</v>
      </c>
      <c r="M17" s="1">
        <f t="shared" si="3"/>
        <v>0</v>
      </c>
      <c r="N17">
        <f t="shared" si="4"/>
        <v>0</v>
      </c>
      <c r="O17">
        <f t="shared" si="7"/>
        <v>0</v>
      </c>
    </row>
    <row r="18" spans="2:15">
      <c r="B18" s="1">
        <f>TemplateDechargeCondensateur!G21</f>
        <v>0</v>
      </c>
      <c r="C18" s="1">
        <f>TemplateDechargeCondensateur!H21</f>
        <v>0</v>
      </c>
      <c r="D18" s="1">
        <f>TemplateDechargeCondensateur!I21</f>
        <v>0</v>
      </c>
      <c r="E18" s="1">
        <f>TemplateDechargeCondensateur!J21</f>
        <v>0</v>
      </c>
      <c r="F18" s="1">
        <f t="shared" ref="F18" si="16">IF(AND(C18=0,E18=0),0,1/(E18^2+($B$2*C18)^2))</f>
        <v>0</v>
      </c>
      <c r="G18">
        <f t="shared" ref="G18:G23" si="17">F18*B18</f>
        <v>0</v>
      </c>
      <c r="H18">
        <f t="shared" ref="H18:H23" si="18">F18*D18</f>
        <v>0</v>
      </c>
      <c r="I18">
        <f t="shared" ref="I18:I23" si="19">F18*B18^2</f>
        <v>0</v>
      </c>
      <c r="J18">
        <f t="shared" ref="J18:J23" si="20">F18*B18*D18</f>
        <v>0</v>
      </c>
      <c r="M18" s="1">
        <f t="shared" si="3"/>
        <v>0</v>
      </c>
      <c r="N18">
        <f t="shared" si="4"/>
        <v>0</v>
      </c>
      <c r="O18">
        <f>IF(AND(B18=0,D18=0),0,D18-($B$2*B18+$N$1))^2</f>
        <v>0</v>
      </c>
    </row>
    <row r="19" spans="2:15">
      <c r="B19" s="1">
        <f>TemplateDechargeCondensateur!G22</f>
        <v>0</v>
      </c>
      <c r="C19" s="1">
        <f>TemplateDechargeCondensateur!H22</f>
        <v>0</v>
      </c>
      <c r="D19" s="1">
        <f>TemplateDechargeCondensateur!I22</f>
        <v>0</v>
      </c>
      <c r="E19" s="1">
        <f>TemplateDechargeCondensateur!J22</f>
        <v>0</v>
      </c>
      <c r="F19" s="1">
        <f t="shared" ref="F19:F22" si="21">IF(AND(C19=0,E19=0),0,1/(E19^2+($B$2*C19)^2))</f>
        <v>0</v>
      </c>
      <c r="G19">
        <f t="shared" ref="G19:G22" si="22">F19*B19</f>
        <v>0</v>
      </c>
      <c r="H19">
        <f t="shared" ref="H19:H22" si="23">F19*D19</f>
        <v>0</v>
      </c>
      <c r="I19">
        <f t="shared" ref="I19:I22" si="24">F19*B19^2</f>
        <v>0</v>
      </c>
      <c r="J19">
        <f t="shared" ref="J19:J22" si="25">F19*B19*D19</f>
        <v>0</v>
      </c>
      <c r="M19" s="1">
        <f t="shared" ref="M19:M22" si="26">B19^2</f>
        <v>0</v>
      </c>
      <c r="N19">
        <f t="shared" ref="N19:N22" si="27">B19*D19</f>
        <v>0</v>
      </c>
      <c r="O19">
        <f t="shared" ref="O19:O22" si="28">IF(AND(B19=0,D19=0),0,D19-($B$2*B19+$N$1))^2</f>
        <v>0</v>
      </c>
    </row>
    <row r="20" spans="2:15">
      <c r="B20" s="1">
        <f>TemplateDechargeCondensateur!G23</f>
        <v>0</v>
      </c>
      <c r="C20" s="1">
        <f>TemplateDechargeCondensateur!H23</f>
        <v>0</v>
      </c>
      <c r="D20" s="1">
        <f>TemplateDechargeCondensateur!I23</f>
        <v>0</v>
      </c>
      <c r="E20" s="1">
        <f>TemplateDechargeCondensateur!J23</f>
        <v>0</v>
      </c>
      <c r="F20" s="1">
        <f t="shared" si="21"/>
        <v>0</v>
      </c>
      <c r="G20">
        <f t="shared" si="22"/>
        <v>0</v>
      </c>
      <c r="H20">
        <f t="shared" si="23"/>
        <v>0</v>
      </c>
      <c r="I20">
        <f t="shared" si="24"/>
        <v>0</v>
      </c>
      <c r="J20">
        <f t="shared" si="25"/>
        <v>0</v>
      </c>
      <c r="M20" s="1">
        <f t="shared" si="26"/>
        <v>0</v>
      </c>
      <c r="N20">
        <f t="shared" si="27"/>
        <v>0</v>
      </c>
      <c r="O20">
        <f t="shared" si="28"/>
        <v>0</v>
      </c>
    </row>
    <row r="21" spans="2:15">
      <c r="B21" s="1">
        <f>TemplateDechargeCondensateur!G24</f>
        <v>0</v>
      </c>
      <c r="C21" s="1">
        <f>TemplateDechargeCondensateur!H24</f>
        <v>0</v>
      </c>
      <c r="D21" s="1">
        <f>TemplateDechargeCondensateur!I24</f>
        <v>0</v>
      </c>
      <c r="E21" s="1">
        <f>TemplateDechargeCondensateur!J24</f>
        <v>0</v>
      </c>
      <c r="F21" s="1">
        <f t="shared" si="21"/>
        <v>0</v>
      </c>
      <c r="G21">
        <f t="shared" si="22"/>
        <v>0</v>
      </c>
      <c r="H21">
        <f t="shared" si="23"/>
        <v>0</v>
      </c>
      <c r="I21">
        <f t="shared" si="24"/>
        <v>0</v>
      </c>
      <c r="J21">
        <f t="shared" si="25"/>
        <v>0</v>
      </c>
      <c r="M21" s="1">
        <f t="shared" si="26"/>
        <v>0</v>
      </c>
      <c r="N21">
        <f t="shared" si="27"/>
        <v>0</v>
      </c>
      <c r="O21">
        <f t="shared" si="28"/>
        <v>0</v>
      </c>
    </row>
    <row r="22" spans="2:15">
      <c r="B22" s="1">
        <f>TemplateDechargeCondensateur!G25</f>
        <v>0</v>
      </c>
      <c r="C22" s="1">
        <f>TemplateDechargeCondensateur!H25</f>
        <v>0</v>
      </c>
      <c r="D22" s="1">
        <f>TemplateDechargeCondensateur!I25</f>
        <v>0</v>
      </c>
      <c r="E22" s="1">
        <f>TemplateDechargeCondensateur!J25</f>
        <v>0</v>
      </c>
      <c r="F22" s="1">
        <f t="shared" si="21"/>
        <v>0</v>
      </c>
      <c r="G22">
        <f t="shared" si="22"/>
        <v>0</v>
      </c>
      <c r="H22">
        <f t="shared" si="23"/>
        <v>0</v>
      </c>
      <c r="I22">
        <f t="shared" si="24"/>
        <v>0</v>
      </c>
      <c r="J22">
        <f t="shared" si="25"/>
        <v>0</v>
      </c>
      <c r="M22" s="1">
        <f t="shared" si="26"/>
        <v>0</v>
      </c>
      <c r="N22">
        <f t="shared" si="27"/>
        <v>0</v>
      </c>
      <c r="O22">
        <f t="shared" si="28"/>
        <v>0</v>
      </c>
    </row>
    <row r="23" spans="2:15">
      <c r="B23" s="1">
        <f>TemplateDechargeCondensateur!G26</f>
        <v>0</v>
      </c>
      <c r="C23" s="1">
        <f>TemplateDechargeCondensateur!H26</f>
        <v>0</v>
      </c>
      <c r="D23" s="1">
        <f>TemplateDechargeCondensateur!I26</f>
        <v>0</v>
      </c>
      <c r="E23" s="1">
        <f>TemplateDechargeCondensateur!J26</f>
        <v>0</v>
      </c>
      <c r="F23" s="1">
        <f>IF(AND(C23=0,E23=0),0,1/(E23^2+($B$2*C23)^2))</f>
        <v>0</v>
      </c>
      <c r="G23">
        <f t="shared" si="17"/>
        <v>0</v>
      </c>
      <c r="H23">
        <f t="shared" si="18"/>
        <v>0</v>
      </c>
      <c r="I23">
        <f t="shared" si="19"/>
        <v>0</v>
      </c>
      <c r="J23">
        <f t="shared" si="20"/>
        <v>0</v>
      </c>
      <c r="M23" s="1">
        <f t="shared" si="3"/>
        <v>0</v>
      </c>
      <c r="N23">
        <f t="shared" si="4"/>
        <v>0</v>
      </c>
      <c r="O23">
        <f>IF(AND(B23=0,D23=0),0,D23-($B$2*B23+$N$1))^2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82C3E-4D8A-49A8-9585-C9DF8AE420CF}">
  <dimension ref="A2:O12"/>
  <sheetViews>
    <sheetView workbookViewId="0">
      <selection activeCell="N18" sqref="N18"/>
    </sheetView>
  </sheetViews>
  <sheetFormatPr baseColWidth="10" defaultColWidth="11.42578125" defaultRowHeight="15"/>
  <cols>
    <col min="15" max="15" width="12.42578125" bestFit="1" customWidth="1"/>
  </cols>
  <sheetData>
    <row r="2" spans="1:15">
      <c r="A2" s="3" t="s">
        <v>5</v>
      </c>
      <c r="B2" t="e">
        <f>((COUNTIF(B8:B12,"&gt;0")*N5-B5*D5)/(COUNTIF(B8:B12,"&gt;0")*M5-B5^2))</f>
        <v>#DIV/0!</v>
      </c>
      <c r="D2" s="3" t="s">
        <v>0</v>
      </c>
      <c r="E2" t="e">
        <f>(F5*J5-G5*H5)/B3</f>
        <v>#DIV/0!</v>
      </c>
      <c r="F2" t="e">
        <f>SQRT(F5/B3)</f>
        <v>#DIV/0!</v>
      </c>
    </row>
    <row r="3" spans="1:15">
      <c r="A3" s="4" t="s">
        <v>6</v>
      </c>
      <c r="B3">
        <f>F5*I5-G5^2</f>
        <v>0</v>
      </c>
      <c r="D3" s="3" t="s">
        <v>2</v>
      </c>
      <c r="E3" t="e">
        <f>(I5*H5-G5*J5)/B3</f>
        <v>#DIV/0!</v>
      </c>
      <c r="F3" t="e">
        <f>SQRT(I5/B3)</f>
        <v>#DIV/0!</v>
      </c>
    </row>
    <row r="5" spans="1:15">
      <c r="A5" t="s">
        <v>7</v>
      </c>
      <c r="B5" s="1">
        <f>SUM(B8:B12)</f>
        <v>0</v>
      </c>
      <c r="C5" s="1"/>
      <c r="D5" s="1">
        <f>SUM(D8:D12)</f>
        <v>0</v>
      </c>
      <c r="E5" s="1"/>
      <c r="F5" s="1">
        <f>SUM(F8:F12)</f>
        <v>0</v>
      </c>
      <c r="G5" s="1">
        <f>SUM(G8:G12)</f>
        <v>0</v>
      </c>
      <c r="H5" s="1">
        <f>SUM(H8:H12)</f>
        <v>0</v>
      </c>
      <c r="I5" s="1">
        <f>SUM(I8:I12)</f>
        <v>0</v>
      </c>
      <c r="J5" s="1">
        <f>SUM(J8:J12)</f>
        <v>0</v>
      </c>
      <c r="M5" s="1">
        <f>SUM(M8:M12)</f>
        <v>0</v>
      </c>
      <c r="N5" s="1">
        <f>SUM(N8:N12)</f>
        <v>0</v>
      </c>
      <c r="O5" s="1">
        <f>SUM(O8:O12)</f>
        <v>0</v>
      </c>
    </row>
    <row r="6" spans="1:15">
      <c r="B6" s="2"/>
      <c r="C6" s="2"/>
      <c r="D6" s="2"/>
      <c r="E6" s="2"/>
      <c r="F6" s="2"/>
    </row>
    <row r="7" spans="1:15">
      <c r="B7" s="2" t="s">
        <v>8</v>
      </c>
      <c r="C7" s="2" t="s">
        <v>9</v>
      </c>
      <c r="D7" s="2" t="s">
        <v>10</v>
      </c>
      <c r="E7" s="2" t="s">
        <v>11</v>
      </c>
      <c r="F7" s="2" t="s">
        <v>12</v>
      </c>
      <c r="G7" s="2" t="s">
        <v>13</v>
      </c>
      <c r="H7" s="2" t="s">
        <v>14</v>
      </c>
      <c r="I7" s="2" t="s">
        <v>15</v>
      </c>
      <c r="J7" s="2" t="s">
        <v>16</v>
      </c>
      <c r="M7" t="s">
        <v>17</v>
      </c>
      <c r="N7" t="s">
        <v>18</v>
      </c>
      <c r="O7" t="s">
        <v>19</v>
      </c>
    </row>
    <row r="8" spans="1:15">
      <c r="B8" s="1">
        <f>TemplateDechargeCondensateur!E48</f>
        <v>0</v>
      </c>
      <c r="C8" s="1">
        <f>TemplateDechargeCondensateur!F48</f>
        <v>0</v>
      </c>
      <c r="D8" s="1">
        <f>TemplateDechargeCondensateur!G48</f>
        <v>0</v>
      </c>
      <c r="E8" s="1">
        <f>TemplateDechargeCondensateur!H48</f>
        <v>0</v>
      </c>
      <c r="F8" s="1">
        <f>IF(AND(C8=0,E8=0),0,1/(E8^2+($B$2*C8)^2))</f>
        <v>0</v>
      </c>
      <c r="G8">
        <f>F8*B8</f>
        <v>0</v>
      </c>
      <c r="H8">
        <f>F8*D8</f>
        <v>0</v>
      </c>
      <c r="I8">
        <f>F8*B8^2</f>
        <v>0</v>
      </c>
      <c r="J8">
        <f>F8*B8*D8</f>
        <v>0</v>
      </c>
      <c r="M8" s="1">
        <f t="shared" ref="M8:M12" si="0">B8^2</f>
        <v>0</v>
      </c>
      <c r="N8">
        <f t="shared" ref="N8:N11" si="1">B8*D8</f>
        <v>0</v>
      </c>
      <c r="O8">
        <f>IF(AND(B8=0,D8=0),0,D8-($B$2*B8+$N$1))^2</f>
        <v>0</v>
      </c>
    </row>
    <row r="9" spans="1:15">
      <c r="B9" s="1">
        <f>TemplateDechargeCondensateur!E49</f>
        <v>0</v>
      </c>
      <c r="C9" s="1">
        <f>TemplateDechargeCondensateur!F49</f>
        <v>0</v>
      </c>
      <c r="D9" s="1">
        <f>TemplateDechargeCondensateur!G49</f>
        <v>0</v>
      </c>
      <c r="E9" s="1">
        <f>TemplateDechargeCondensateur!H49</f>
        <v>0</v>
      </c>
      <c r="F9" s="1">
        <f t="shared" ref="F9:F12" si="2">IF(AND(C9=0,E9=0),0,1/(E9^2+($B$2*C9)^2))</f>
        <v>0</v>
      </c>
      <c r="G9">
        <f>F9*B9</f>
        <v>0</v>
      </c>
      <c r="H9">
        <f>F9*D9</f>
        <v>0</v>
      </c>
      <c r="I9">
        <f>F9*B9^2</f>
        <v>0</v>
      </c>
      <c r="J9">
        <f>F9*B9*D9</f>
        <v>0</v>
      </c>
      <c r="M9" s="1">
        <f t="shared" si="0"/>
        <v>0</v>
      </c>
      <c r="N9">
        <f t="shared" si="1"/>
        <v>0</v>
      </c>
      <c r="O9">
        <f>IF(AND(B9=0,D9=0),0,D9-($B$2*B9+$N$1))^2</f>
        <v>0</v>
      </c>
    </row>
    <row r="10" spans="1:15">
      <c r="B10" s="1">
        <f>TemplateDechargeCondensateur!E50</f>
        <v>0</v>
      </c>
      <c r="C10" s="1">
        <f>TemplateDechargeCondensateur!F50</f>
        <v>0</v>
      </c>
      <c r="D10" s="1">
        <f>TemplateDechargeCondensateur!G50</f>
        <v>0</v>
      </c>
      <c r="E10" s="1">
        <f>TemplateDechargeCondensateur!H50</f>
        <v>0</v>
      </c>
      <c r="F10" s="1">
        <f t="shared" si="2"/>
        <v>0</v>
      </c>
      <c r="G10">
        <f t="shared" ref="G10:G12" si="3">F10*B10</f>
        <v>0</v>
      </c>
      <c r="H10">
        <f>F10*D10</f>
        <v>0</v>
      </c>
      <c r="I10">
        <f>F10*B10^2</f>
        <v>0</v>
      </c>
      <c r="J10">
        <f t="shared" ref="J10:J12" si="4">F10*B10*D10</f>
        <v>0</v>
      </c>
      <c r="M10" s="1">
        <f t="shared" si="0"/>
        <v>0</v>
      </c>
      <c r="N10">
        <f t="shared" si="1"/>
        <v>0</v>
      </c>
      <c r="O10">
        <f t="shared" ref="O10:O12" si="5">IF(AND(B10=0,D10=0),0,D10-($B$2*B10+$N$1))^2</f>
        <v>0</v>
      </c>
    </row>
    <row r="11" spans="1:15">
      <c r="B11" s="1">
        <f>TemplateDechargeCondensateur!E51</f>
        <v>0</v>
      </c>
      <c r="C11" s="1">
        <f>TemplateDechargeCondensateur!F51</f>
        <v>0</v>
      </c>
      <c r="D11" s="1">
        <f>TemplateDechargeCondensateur!G51</f>
        <v>0</v>
      </c>
      <c r="E11" s="1">
        <f>TemplateDechargeCondensateur!H51</f>
        <v>0</v>
      </c>
      <c r="F11" s="1">
        <f t="shared" si="2"/>
        <v>0</v>
      </c>
      <c r="G11">
        <f t="shared" si="3"/>
        <v>0</v>
      </c>
      <c r="H11">
        <f t="shared" ref="H11:H12" si="6">F11*D11</f>
        <v>0</v>
      </c>
      <c r="I11">
        <f t="shared" ref="I11" si="7">F11*B11^2</f>
        <v>0</v>
      </c>
      <c r="J11">
        <f>F11*B11*D11</f>
        <v>0</v>
      </c>
      <c r="M11" s="1">
        <f>B11^2</f>
        <v>0</v>
      </c>
      <c r="N11">
        <f t="shared" si="1"/>
        <v>0</v>
      </c>
      <c r="O11">
        <f t="shared" si="5"/>
        <v>0</v>
      </c>
    </row>
    <row r="12" spans="1:15">
      <c r="B12" s="1">
        <f>TemplateDechargeCondensateur!E52</f>
        <v>0</v>
      </c>
      <c r="C12" s="1">
        <f>TemplateDechargeCondensateur!F52</f>
        <v>0</v>
      </c>
      <c r="D12" s="1">
        <f>TemplateDechargeCondensateur!G52</f>
        <v>0</v>
      </c>
      <c r="E12" s="1">
        <f>TemplateDechargeCondensateur!H52</f>
        <v>0</v>
      </c>
      <c r="F12" s="1">
        <f t="shared" si="2"/>
        <v>0</v>
      </c>
      <c r="G12">
        <f t="shared" si="3"/>
        <v>0</v>
      </c>
      <c r="H12">
        <f t="shared" si="6"/>
        <v>0</v>
      </c>
      <c r="I12">
        <f>F12*B12^2</f>
        <v>0</v>
      </c>
      <c r="J12">
        <f t="shared" si="4"/>
        <v>0</v>
      </c>
      <c r="M12" s="1">
        <f t="shared" si="0"/>
        <v>0</v>
      </c>
      <c r="N12">
        <f>B12*D12</f>
        <v>0</v>
      </c>
      <c r="O12">
        <f t="shared" si="5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TemplateDechargeCondensateur</vt:lpstr>
      <vt:lpstr>Calculs - avec incertitudes1</vt:lpstr>
      <vt:lpstr>Calculs - avec incertitudes2</vt:lpstr>
    </vt:vector>
  </TitlesOfParts>
  <Manager>btardif@cmaisonneuve.qc.ca</Manager>
  <Company>Collège Maisonneuve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btardif@cmaisonneuve.qc.ca</dc:creator>
  <cp:keywords/>
  <dc:description/>
  <cp:lastModifiedBy>Tardif, Benjamin</cp:lastModifiedBy>
  <cp:revision/>
  <cp:lastPrinted>2025-04-09T16:30:48Z</cp:lastPrinted>
  <dcterms:created xsi:type="dcterms:W3CDTF">2018-10-24T17:32:09Z</dcterms:created>
  <dcterms:modified xsi:type="dcterms:W3CDTF">2025-04-09T16:55:38Z</dcterms:modified>
  <cp:category/>
  <cp:contentStatus/>
</cp:coreProperties>
</file>